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onam Laendup\GDP\GDP_workingfiles_2022\Tables\"/>
    </mc:Choice>
  </mc:AlternateContent>
  <xr:revisionPtr revIDLastSave="0" documentId="13_ncr:1_{C0A745BB-EB97-49E6-ADCA-916D69C1766F}" xr6:coauthVersionLast="47" xr6:coauthVersionMax="47" xr10:uidLastSave="{00000000-0000-0000-0000-000000000000}"/>
  <bookViews>
    <workbookView xWindow="-120" yWindow="-120" windowWidth="29040" windowHeight="15720" xr2:uid="{80694B44-BC35-41C1-BB70-92B1C7F0F109}"/>
  </bookViews>
  <sheets>
    <sheet name="Supply" sheetId="2" r:id="rId1"/>
    <sheet name="Use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>!#REF!</definedName>
    <definedName name="\C">[1]MS!#REF!</definedName>
    <definedName name="\D">!#REF!</definedName>
    <definedName name="\F">[1]MS!#REF!</definedName>
    <definedName name="\G">[1]MS!#REF!</definedName>
    <definedName name="\H">!#REF!</definedName>
    <definedName name="\I">!#REF!</definedName>
    <definedName name="\J">!#REF!</definedName>
    <definedName name="\K">!#REF!</definedName>
    <definedName name="\L">!#REF!</definedName>
    <definedName name="\M">[1]MS!#REF!</definedName>
    <definedName name="\N">[1]MS!#REF!</definedName>
    <definedName name="\O">[1]MS!#REF!</definedName>
    <definedName name="\P">[1]MS!#REF!</definedName>
    <definedName name="\q">!#REF!</definedName>
    <definedName name="\Q1">[2]Table1!#REF!</definedName>
    <definedName name="\Q2">[2]Table1!#REF!</definedName>
    <definedName name="\Q3">[2]Table1!#REF!</definedName>
    <definedName name="\Q4">[2]Table1!#REF!</definedName>
    <definedName name="\r">!#REF!</definedName>
    <definedName name="\S">[1]MS!#REF!</definedName>
    <definedName name="\T">[1]MS!#REF!</definedName>
    <definedName name="\u">!#REF!</definedName>
    <definedName name="\v">!#REF!</definedName>
    <definedName name="\w">!#REF!</definedName>
    <definedName name="\x">!#REF!</definedName>
    <definedName name="\y">!#REF!</definedName>
    <definedName name="\z">!#REF!</definedName>
    <definedName name="___A1.A1">[3]mon!#REF!</definedName>
    <definedName name="___a89555">'[4]BS2_(BSBAR)'!$A$55951</definedName>
    <definedName name="___ARR1">!#REF!</definedName>
    <definedName name="___ARR2">!#REF!</definedName>
    <definedName name="___ARR3">!#REF!</definedName>
    <definedName name="___ARR4">!#REF!</definedName>
    <definedName name="___TAB15">[5]Original!$W$5:$AC$50</definedName>
    <definedName name="___TAB16">[5]Original!$A$1:$G$45</definedName>
    <definedName name="___TAB17">[5]Original!$L$5:$R$48</definedName>
    <definedName name="__1_1">[6]GDP!$A$1:$U$85</definedName>
    <definedName name="__A1.A1">[3]mon!#REF!</definedName>
    <definedName name="__a89555">'[4]BS2_(BSBAR)'!$A$55951</definedName>
    <definedName name="__ARR1">!#REF!</definedName>
    <definedName name="__ARR2">!#REF!</definedName>
    <definedName name="__ARR3">!#REF!</definedName>
    <definedName name="__ARR4">!#REF!</definedName>
    <definedName name="__TAB15">[5]Original!$W$5:$AC$50</definedName>
    <definedName name="__TAB16">[5]Original!$A$1:$G$45</definedName>
    <definedName name="__TAB17">[5]Original!$L$5:$R$48</definedName>
    <definedName name="_1_0Ch">!#REF!</definedName>
    <definedName name="_1_1">[6]GDP!$A$1:$U$85</definedName>
    <definedName name="_10_6">[7]SATAP_GDP!$A$285:$U$340</definedName>
    <definedName name="_10_8">[6]GDP!$A$581:$U$660</definedName>
    <definedName name="_10_9">[6]GDP!$A$661:$U$736</definedName>
    <definedName name="_11_7">[7]SATAP_GDP!$A$341:$U$396</definedName>
    <definedName name="_11_9">[6]GDP!$A$661:$U$736</definedName>
    <definedName name="_12_8">[7]SATAP_GDP!$A$397:$U$452</definedName>
    <definedName name="_13_9">[7]SATAP_GDP!$A$454:$U$510</definedName>
    <definedName name="_18_0Ch">!#REF!</definedName>
    <definedName name="_19_0Ch">!#REF!</definedName>
    <definedName name="_2_0Ch">!#REF!</definedName>
    <definedName name="_2_10">[6]GDP!#REF!</definedName>
    <definedName name="_20_0Ch">!#REF!</definedName>
    <definedName name="_21_0Ch">!#REF!</definedName>
    <definedName name="_3_10">[6]GDP!#REF!</definedName>
    <definedName name="_3_2">[6]GDP!$A$87:$U$172</definedName>
    <definedName name="_35_0Ch">!#REF!</definedName>
    <definedName name="_36_0Ch">!#REF!</definedName>
    <definedName name="_37_0Ch">!#REF!</definedName>
    <definedName name="_38_0Ch">!#REF!</definedName>
    <definedName name="_4_1">[7]SATAP_GDP!$A$1:$U$58</definedName>
    <definedName name="_4_2">[6]GDP!$A$87:$U$172</definedName>
    <definedName name="_4_3">[6]GDP!$A$174:$U$253</definedName>
    <definedName name="_43_1">[6]GDP!$A$1:$U$85</definedName>
    <definedName name="_5_10">[7]SATAP_GDP!$A$514:$U$557</definedName>
    <definedName name="_5_3">[6]GDP!$A$174:$U$253</definedName>
    <definedName name="_5_4">[6]GDP!$A$255:$U$335</definedName>
    <definedName name="_52_10">[6]GDP!#REF!</definedName>
    <definedName name="_57_2">[6]GDP!$A$87:$U$172</definedName>
    <definedName name="_6_2">[7]SATAP_GDP!$A$59:$U$116</definedName>
    <definedName name="_6_4">[6]GDP!$A$255:$U$335</definedName>
    <definedName name="_6_5">[6]GDP!$A$336:$U$416</definedName>
    <definedName name="_62_3">[6]GDP!$A$174:$U$253</definedName>
    <definedName name="_67_4">[6]GDP!$A$255:$U$335</definedName>
    <definedName name="_7_3">[7]SATAP_GDP!$A$117:$U$172</definedName>
    <definedName name="_7_5">[6]GDP!$A$336:$U$416</definedName>
    <definedName name="_7_6">[6]GDP!$A$417:$U$498</definedName>
    <definedName name="_72_5">[6]GDP!$A$336:$U$416</definedName>
    <definedName name="_77_6">[6]GDP!$A$417:$U$498</definedName>
    <definedName name="_8_4">[7]SATAP_GDP!$A$173:$U$228</definedName>
    <definedName name="_8_6">[6]GDP!$A$417:$U$498</definedName>
    <definedName name="_8_7">[6]GDP!$A$499:$U$580</definedName>
    <definedName name="_82_7">[6]GDP!$A$499:$U$580</definedName>
    <definedName name="_87_8">[6]GDP!$A$581:$U$660</definedName>
    <definedName name="_9_5">[7]SATAP_GDP!$A$229:$U$284</definedName>
    <definedName name="_9_7">[6]GDP!$A$499:$U$580</definedName>
    <definedName name="_9_8">[6]GDP!$A$581:$U$660</definedName>
    <definedName name="_92_9">[6]GDP!$A$661:$U$736</definedName>
    <definedName name="_95Ch">!#REF!</definedName>
    <definedName name="_96MEAS">!#REF!</definedName>
    <definedName name="_98Ch">!#REF!</definedName>
    <definedName name="_A1.A1">[3]mon!#REF!</definedName>
    <definedName name="_a89555">'[4]BS2_(BSBAR)'!$A$55951</definedName>
    <definedName name="_ARR1">!#REF!</definedName>
    <definedName name="_ARR2">!#REF!</definedName>
    <definedName name="_ARR3">!#REF!</definedName>
    <definedName name="_ARR4">!#REF!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_TAB15">[8]Original!$W$5:$AC$50</definedName>
    <definedName name="_TAB16">[8]Original!$A$1:$G$45</definedName>
    <definedName name="_TAB17">[8]Original!$L$5:$R$48</definedName>
    <definedName name="_tab2">#N/A</definedName>
    <definedName name="a" localSheetId="0">[9]ISICrev3_1!$E:$F</definedName>
    <definedName name="a">[9]ISICrev3_1!$E:$F</definedName>
    <definedName name="aaaaaaaaa">!#REF!</definedName>
    <definedName name="ADE">!#REF!</definedName>
    <definedName name="agriculture">!#REF!</definedName>
    <definedName name="alt_path">[10]Contents!$F$30</definedName>
    <definedName name="apr">[1]MS!#REF!</definedName>
    <definedName name="ARREARS">!#REF!</definedName>
    <definedName name="arrivals">!#REF!</definedName>
    <definedName name="asdfs">[1]MS!#REF!</definedName>
    <definedName name="Assets">!#REF!</definedName>
    <definedName name="aTab">!#REF!</definedName>
    <definedName name="aTab1">!#REF!</definedName>
    <definedName name="aTab2">[11]Table_2!$A$1:$G$77</definedName>
    <definedName name="aTab5">!#REF!</definedName>
    <definedName name="B">!#REF!</definedName>
    <definedName name="B19999999">'[12]IMI_11,12'!#REF!</definedName>
    <definedName name="BCA">!#REF!</definedName>
    <definedName name="BDFiscal">!#REF!</definedName>
    <definedName name="Benchmarks">!#REF!</definedName>
    <definedName name="BF">!#REF!</definedName>
    <definedName name="BFD">!#REF!</definedName>
    <definedName name="BFDI">!#REF!</definedName>
    <definedName name="BFO">!#REF!</definedName>
    <definedName name="BFOA">!#REF!</definedName>
    <definedName name="BFOL">!#REF!</definedName>
    <definedName name="BFOL_B">!#REF!</definedName>
    <definedName name="BFOL_G">!#REF!</definedName>
    <definedName name="BFOL_S">!#REF!</definedName>
    <definedName name="BFP">!#REF!</definedName>
    <definedName name="BFPA">!#REF!</definedName>
    <definedName name="BFPL">!#REF!</definedName>
    <definedName name="BFPLE">!#REF!</definedName>
    <definedName name="BFRA">!#REF!</definedName>
    <definedName name="BGS">!#REF!</definedName>
    <definedName name="BK">!#REF!</definedName>
    <definedName name="BKFA">!#REF!</definedName>
    <definedName name="BMG">!#REF!</definedName>
    <definedName name="BMS">!#REF!</definedName>
    <definedName name="BOP">!#REF!</definedName>
    <definedName name="BTR">!#REF!</definedName>
    <definedName name="BXG">!#REF!</definedName>
    <definedName name="BXS">!#REF!</definedName>
    <definedName name="C_">!#REF!</definedName>
    <definedName name="calcCAS">#N/A</definedName>
    <definedName name="Calculated_Relationship_HS12___HS07">!#REF!</definedName>
    <definedName name="Capital_growth">[13]Spinner_button!$G$23</definedName>
    <definedName name="CAS_PROC">#N/A</definedName>
    <definedName name="cdPath">[10]Contents!$B$21</definedName>
    <definedName name="CENTRALG">!#REF!</definedName>
    <definedName name="CGEXPPB">'[14]input-Cen_Gov'!#REF!</definedName>
    <definedName name="CGEXPPN">'[14]input-Cen_Gov'!#REF!</definedName>
    <definedName name="CGREVP">'[14]input-Cen_Gov'!#REF!</definedName>
    <definedName name="CGREVPB">'[14]input-Cen_Gov'!#REF!</definedName>
    <definedName name="CGREVPN">'[14]input-Cen_Gov'!#REF!</definedName>
    <definedName name="ch">!#REF!</definedName>
    <definedName name="CHART">!#REF!</definedName>
    <definedName name="chris">[15]MS!#REF!</definedName>
    <definedName name="COL">[16]PubEnt!#REF!</definedName>
    <definedName name="COMBANKO">!#REF!</definedName>
    <definedName name="COMBANKS">!#REF!</definedName>
    <definedName name="COMBANKSPRO">!#REF!</definedName>
    <definedName name="Contents">!#REF!</definedName>
    <definedName name="Country_list">[17]CPIA!$A$7:$A$81</definedName>
    <definedName name="curDB">[10]Contents!$B$18</definedName>
    <definedName name="Currency_List">[18]GE_Calculation!$B$41:$B$52</definedName>
    <definedName name="Current_growth">[13]Spinner_button!$G$22</definedName>
    <definedName name="D">!#REF!</definedName>
    <definedName name="D_EDNA_B">[19]DA!#REF!</definedName>
    <definedName name="D_EDNA_D">[19]DA!#REF!</definedName>
    <definedName name="D_EDNA_T">[19]DA!#REF!</definedName>
    <definedName name="D_EDNE">[19]DA!#REF!</definedName>
    <definedName name="Dataexp">!#REF!</definedName>
    <definedName name="Dataimp">!#REF!</definedName>
    <definedName name="datatbl">!#REF!</definedName>
    <definedName name="date">!#REF!</definedName>
    <definedName name="DATES">[20]ANT_BS1!#REF!</definedName>
    <definedName name="ddddaassaaa">[21]Instructions!$B$71:$B$214</definedName>
    <definedName name="dettabmt">[16]PubEnt!$A$1:$AD$345</definedName>
    <definedName name="dfs">!#REF!</definedName>
    <definedName name="Discount_IDA">[18]PV_Base!$B$25</definedName>
    <definedName name="Discount_Rate_GE">!#REF!</definedName>
    <definedName name="djdjdj">[6]GDP!$A$499:$U$580</definedName>
    <definedName name="dkjsk">!#REF!</definedName>
    <definedName name="dsfs">!#REF!</definedName>
    <definedName name="dsfsdf">!#REF!</definedName>
    <definedName name="dsks">!#REF!</definedName>
    <definedName name="ECCBBS">!#REF!</definedName>
    <definedName name="ECCBBSpro">!#REF!</definedName>
    <definedName name="EDNA">!#REF!</definedName>
    <definedName name="EDNA_B">[19]Q6!#REF!</definedName>
    <definedName name="EDNA_D">[19]Q7!#REF!</definedName>
    <definedName name="EDNA_T">[19]Q5!#REF!</definedName>
    <definedName name="EDNE">[19]Q7!#REF!</definedName>
    <definedName name="EECBOPEA">!#REF!</definedName>
    <definedName name="Electricity">[22]Original!$W$5:$AF$49</definedName>
    <definedName name="ENDA">!#REF!</definedName>
    <definedName name="endbut">"Button 3"</definedName>
    <definedName name="er">!#REF!</definedName>
    <definedName name="EX_IMP">!#REF!</definedName>
    <definedName name="expp">!#REF!</definedName>
    <definedName name="F">!#REF!</definedName>
    <definedName name="ffffff">!#REF!</definedName>
    <definedName name="fgdfgd">!#REF!</definedName>
    <definedName name="FILES">!#REF!</definedName>
    <definedName name="FIP">[23]Q4!#REF!</definedName>
    <definedName name="FISNA">!#REF!</definedName>
    <definedName name="FISTONA">!#REF!</definedName>
    <definedName name="FLIBOR">[23]Q4!#REF!</definedName>
    <definedName name="G">!#REF!</definedName>
    <definedName name="GAP">[16]TOC:PubEmploymt!$A$1:$AT$73</definedName>
    <definedName name="GCENL">!#REF!</definedName>
    <definedName name="GCRG">!#REF!</definedName>
    <definedName name="GDPD">!#REF!</definedName>
    <definedName name="gfcghcgh">!#REF!</definedName>
    <definedName name="GGBXI">[23]Q4!#REF!</definedName>
    <definedName name="GGENL">!#REF!</definedName>
    <definedName name="ggggg">!#REF!</definedName>
    <definedName name="GGRG">!#REF!</definedName>
    <definedName name="GGSB">[23]Q4!#REF!</definedName>
    <definedName name="GGSBXS">[23]Q4!#REF!</definedName>
    <definedName name="GIR">[24]Original!$W$5:$AF$49</definedName>
    <definedName name="Grace_IDA">[18]PV_Base!$B$22</definedName>
    <definedName name="Grants_growth">[13]Spinner_button!$G$20</definedName>
    <definedName name="H">!#REF!</definedName>
    <definedName name="HQ">[10]Contents!$B$16</definedName>
    <definedName name="HS">'[25]HS02_CPC1_1_SITC3_ISIC3_1_(2)'!#REF!</definedName>
    <definedName name="I">!#REF!</definedName>
    <definedName name="Implementation_03months__25">!#REF!</definedName>
    <definedName name="IMPORT">!#REF!</definedName>
    <definedName name="IN_OUT">!#REF!</definedName>
    <definedName name="INPUTS">!#REF!</definedName>
    <definedName name="Interest_IDA">[18]PV_Base!$B$24</definedName>
    <definedName name="J">!#REF!</definedName>
    <definedName name="jjjj">!#REF!</definedName>
    <definedName name="jjjjjjjj">[1]MS!#REF!</definedName>
    <definedName name="JUNK">!#REF!</definedName>
    <definedName name="K">!#REF!</definedName>
    <definedName name="L">!#REF!</definedName>
    <definedName name="latest1998">!#REF!</definedName>
    <definedName name="Liabilities">!#REF!</definedName>
    <definedName name="LINE">!#REF!</definedName>
    <definedName name="List">[21]Instructions!$B$71:$B$214</definedName>
    <definedName name="List2">[26]Instructions!$B$71:$B$214</definedName>
    <definedName name="M">!#REF!</definedName>
    <definedName name="Maturity_IDA">[18]PV_Base!$B$23</definedName>
    <definedName name="MCV">[27]Q2!$E$101:$AH$101</definedName>
    <definedName name="MCV_B">!#REF!</definedName>
    <definedName name="MENU">!#REF!</definedName>
    <definedName name="meth">!#REF!</definedName>
    <definedName name="Mfp">!#REF!</definedName>
    <definedName name="MISSION">[10]Contents!$B$17</definedName>
    <definedName name="mm">!#REF!</definedName>
    <definedName name="MONIND">!#REF!</definedName>
    <definedName name="MONINDpro">!#REF!</definedName>
    <definedName name="MONSURV">!#REF!</definedName>
    <definedName name="MONSURV_">!#REF!</definedName>
    <definedName name="MONSURVpro">!#REF!</definedName>
    <definedName name="MT">[10]Contents!$B$14</definedName>
    <definedName name="NAMES">[20]ANT_BS1!#REF!</definedName>
    <definedName name="NCG_R">!#REF!</definedName>
    <definedName name="NCP_R">!#REF!</definedName>
    <definedName name="new">#N/A</definedName>
    <definedName name="NFI_R">!#REF!</definedName>
    <definedName name="NFPSP_">[16]PubEnt!#REF!</definedName>
    <definedName name="NGDP">[27]Q2!$E$54:$AH$54</definedName>
    <definedName name="NGDP_R">!#REF!</definedName>
    <definedName name="NINV_R">!#REF!</definedName>
    <definedName name="NM_R">!#REF!</definedName>
    <definedName name="NMG_R">!#REF!</definedName>
    <definedName name="Notes">[28]UPLOAD!#REF!</definedName>
    <definedName name="NX_R">!#REF!</definedName>
    <definedName name="NXG_R">!#REF!</definedName>
    <definedName name="o">!#REF!</definedName>
    <definedName name="ok">#N/A</definedName>
    <definedName name="p">!#REF!</definedName>
    <definedName name="Path">[10]Contents!#REF!</definedName>
    <definedName name="Policy">!#REF!</definedName>
    <definedName name="POP">#N/A</definedName>
    <definedName name="PRCT">[16]Cen_Gov!#REF!</definedName>
    <definedName name="PRICES">!#REF!</definedName>
    <definedName name="_xlnm.Print_Area">[8]Original!$W$5:$AF$49</definedName>
    <definedName name="PRINT_AREA_MI">[8]Original!$W$5:$AB$52</definedName>
    <definedName name="print_area2">!#REF!</definedName>
    <definedName name="_xlnm.Print_Titles">!#REF!</definedName>
    <definedName name="PRINT_TITLES_MI">!#REF!</definedName>
    <definedName name="PSCASH">!#REF!</definedName>
    <definedName name="PSECTOR">!#REF!</definedName>
    <definedName name="PSSIZE">!#REF!</definedName>
    <definedName name="q">!#REF!</definedName>
    <definedName name="QuartProj">!#REF!</definedName>
    <definedName name="quit_dlog">#N/A</definedName>
    <definedName name="Ranges">!#REF!</definedName>
    <definedName name="REALFILE">!#REF!</definedName>
    <definedName name="REDB1">!#REF!</definedName>
    <definedName name="REDB2">!#REF!</definedName>
    <definedName name="REDB3">!#REF!</definedName>
    <definedName name="REDB4">!#REF!</definedName>
    <definedName name="REDB5">!#REF!</definedName>
    <definedName name="REDB6">!#REF!</definedName>
    <definedName name="REDB7">!#REF!</definedName>
    <definedName name="REDB8">!#REF!</definedName>
    <definedName name="REDB9">!#REF!</definedName>
    <definedName name="REDF1">!#REF!</definedName>
    <definedName name="REDF2">!#REF!</definedName>
    <definedName name="REDF3">!#REF!</definedName>
    <definedName name="REDF4">!#REF!</definedName>
    <definedName name="REDF5">!#REF!</definedName>
    <definedName name="REDF6">!#REF!</definedName>
    <definedName name="REDF7">!#REF!</definedName>
    <definedName name="REDTab10">!#REF!</definedName>
    <definedName name="REDTab11">!#REF!</definedName>
    <definedName name="REDTab12">!#REF!</definedName>
    <definedName name="REDTab13">!#REF!</definedName>
    <definedName name="REDTab14">!#REF!</definedName>
    <definedName name="REDTab8">!#REF!</definedName>
    <definedName name="REDTab9">!#REF!</definedName>
    <definedName name="Rev_growth">[13]Spinner_button!$G$19</definedName>
    <definedName name="REVENUE">'[14]input-other'!#REF!</definedName>
    <definedName name="revtab">!#REF!</definedName>
    <definedName name="revtab1">!#REF!</definedName>
    <definedName name="RGDP">!#REF!</definedName>
    <definedName name="RgFdPartCsource">!#REF!</definedName>
    <definedName name="RgFdPartEseries">!#REF!</definedName>
    <definedName name="RgFdPartEsource">!#REF!</definedName>
    <definedName name="RgFdReptCSeries">!#REF!</definedName>
    <definedName name="RgFdReptCsource">!#REF!</definedName>
    <definedName name="RgFdReptEseries">!#REF!</definedName>
    <definedName name="RgFdReptEsource">!#REF!</definedName>
    <definedName name="RgFdSAMethod">!#REF!</definedName>
    <definedName name="RgFdTbBper">!#REF!</definedName>
    <definedName name="RgFdTbCreate">!#REF!</definedName>
    <definedName name="RgFdTbEper">!#REF!</definedName>
    <definedName name="RGFdTbFoot">!#REF!</definedName>
    <definedName name="RgFdTbFreq">!#REF!</definedName>
    <definedName name="RgFdTbFreqVal">!#REF!</definedName>
    <definedName name="RgFdTbSendto">!#REF!</definedName>
    <definedName name="RgFdWgtMethod">!#REF!</definedName>
    <definedName name="s">!#REF!</definedName>
    <definedName name="SANDI">!#REF!</definedName>
    <definedName name="save_as_wk1">#N/A</definedName>
    <definedName name="sd">!#REF!</definedName>
    <definedName name="SECTORCR">!#REF!</definedName>
    <definedName name="SEIbrief">!#REF!</definedName>
    <definedName name="SEIFiscal">!#REF!</definedName>
    <definedName name="SELECT">!#REF!</definedName>
    <definedName name="SELIND">!#REF!</definedName>
    <definedName name="SERV">!#REF!</definedName>
    <definedName name="solver_adj">!#REF!</definedName>
    <definedName name="solver_adj_1">!#REF!</definedName>
    <definedName name="solver_adj_2">!#REF!</definedName>
    <definedName name="solver_adj_3">!#REF!</definedName>
    <definedName name="solver_adj_4">!#REF!</definedName>
    <definedName name="solver_cvg">0.0001</definedName>
    <definedName name="solver_cvg_1">0.0001</definedName>
    <definedName name="solver_cvg_2">0.0001</definedName>
    <definedName name="solver_cvg_3">0.0001</definedName>
    <definedName name="solver_cvg_4">0.0001</definedName>
    <definedName name="solver_drv">1</definedName>
    <definedName name="solver_drv_1">1</definedName>
    <definedName name="solver_drv_2">1</definedName>
    <definedName name="solver_drv_3">1</definedName>
    <definedName name="solver_drv_4">1</definedName>
    <definedName name="solver_eng">1</definedName>
    <definedName name="solver_eng_1">1</definedName>
    <definedName name="solver_eng_2">1</definedName>
    <definedName name="solver_eng_3">1</definedName>
    <definedName name="solver_eng_4">1</definedName>
    <definedName name="solver_est">1</definedName>
    <definedName name="solver_est_1">1</definedName>
    <definedName name="solver_est_2">1</definedName>
    <definedName name="solver_est_3">1</definedName>
    <definedName name="solver_est_4">1</definedName>
    <definedName name="solver_itr">2147483647</definedName>
    <definedName name="solver_itr_1">2147483647</definedName>
    <definedName name="solver_itr_2">2147483647</definedName>
    <definedName name="solver_itr_3">2147483647</definedName>
    <definedName name="solver_itr_4">2147483647</definedName>
    <definedName name="solver_mip">2147483647</definedName>
    <definedName name="solver_mip_1">2147483647</definedName>
    <definedName name="solver_mip_2">2147483647</definedName>
    <definedName name="solver_mip_3">2147483647</definedName>
    <definedName name="solver_mip_4">2147483647</definedName>
    <definedName name="solver_mni">30</definedName>
    <definedName name="solver_mni_1">30</definedName>
    <definedName name="solver_mni_2">30</definedName>
    <definedName name="solver_mni_3">30</definedName>
    <definedName name="solver_mni_4">30</definedName>
    <definedName name="solver_mrt">0.075</definedName>
    <definedName name="solver_mrt_1">0.075</definedName>
    <definedName name="solver_mrt_2">0.075</definedName>
    <definedName name="solver_mrt_3">0.075</definedName>
    <definedName name="solver_mrt_4">0.075</definedName>
    <definedName name="solver_msl">2</definedName>
    <definedName name="solver_msl_1">2</definedName>
    <definedName name="solver_msl_2">2</definedName>
    <definedName name="solver_msl_3">2</definedName>
    <definedName name="solver_msl_4">2</definedName>
    <definedName name="solver_neg">1</definedName>
    <definedName name="solver_neg_1">1</definedName>
    <definedName name="solver_neg_2">1</definedName>
    <definedName name="solver_neg_3">1</definedName>
    <definedName name="solver_neg_4">1</definedName>
    <definedName name="solver_nod">2147483647</definedName>
    <definedName name="solver_nod_1">2147483647</definedName>
    <definedName name="solver_nod_2">2147483647</definedName>
    <definedName name="solver_nod_3">2147483647</definedName>
    <definedName name="solver_nod_4">2147483647</definedName>
    <definedName name="solver_num">0</definedName>
    <definedName name="solver_num_1">0</definedName>
    <definedName name="solver_num_2">0</definedName>
    <definedName name="solver_num_3">0</definedName>
    <definedName name="solver_num_4">0</definedName>
    <definedName name="solver_nwt">1</definedName>
    <definedName name="solver_nwt_1">1</definedName>
    <definedName name="solver_nwt_2">1</definedName>
    <definedName name="solver_nwt_3">1</definedName>
    <definedName name="solver_nwt_4">1</definedName>
    <definedName name="solver_opt">!#REF!</definedName>
    <definedName name="solver_opt_1">!#REF!</definedName>
    <definedName name="solver_opt_2">!#REF!</definedName>
    <definedName name="solver_opt_3">!#REF!</definedName>
    <definedName name="solver_opt_4">!#REF!</definedName>
    <definedName name="solver_pre">0.000001</definedName>
    <definedName name="solver_pre_1">0.000001</definedName>
    <definedName name="solver_pre_2">0.000001</definedName>
    <definedName name="solver_pre_3">0.000001</definedName>
    <definedName name="solver_pre_4">0.000001</definedName>
    <definedName name="solver_rbv">1</definedName>
    <definedName name="solver_rbv_1">1</definedName>
    <definedName name="solver_rbv_2">1</definedName>
    <definedName name="solver_rbv_3">1</definedName>
    <definedName name="solver_rbv_4">1</definedName>
    <definedName name="solver_rlx">2</definedName>
    <definedName name="solver_rlx_1">2</definedName>
    <definedName name="solver_rlx_2">2</definedName>
    <definedName name="solver_rlx_3">2</definedName>
    <definedName name="solver_rlx_4">2</definedName>
    <definedName name="solver_rsd">0</definedName>
    <definedName name="solver_rsd_1">0</definedName>
    <definedName name="solver_rsd_2">0</definedName>
    <definedName name="solver_rsd_3">0</definedName>
    <definedName name="solver_rsd_4">0</definedName>
    <definedName name="solver_scl">1</definedName>
    <definedName name="solver_scl_1">1</definedName>
    <definedName name="solver_scl_2">1</definedName>
    <definedName name="solver_scl_3">1</definedName>
    <definedName name="solver_scl_4">1</definedName>
    <definedName name="solver_sho">2</definedName>
    <definedName name="solver_sho_1">2</definedName>
    <definedName name="solver_sho_2">2</definedName>
    <definedName name="solver_sho_3">2</definedName>
    <definedName name="solver_sho_4">2</definedName>
    <definedName name="solver_ssz">100</definedName>
    <definedName name="solver_ssz_1">100</definedName>
    <definedName name="solver_ssz_2">100</definedName>
    <definedName name="solver_ssz_3">100</definedName>
    <definedName name="solver_ssz_4">100</definedName>
    <definedName name="solver_tim">2147483647</definedName>
    <definedName name="solver_tim_1">2147483647</definedName>
    <definedName name="solver_tim_2">2147483647</definedName>
    <definedName name="solver_tim_3">2147483647</definedName>
    <definedName name="solver_tim_4">2147483647</definedName>
    <definedName name="solver_tol">0.01</definedName>
    <definedName name="solver_tol_1">0.01</definedName>
    <definedName name="solver_tol_2">0.01</definedName>
    <definedName name="solver_tol_3">0.01</definedName>
    <definedName name="solver_tol_4">0.01</definedName>
    <definedName name="solver_typ">3</definedName>
    <definedName name="solver_typ_1">3</definedName>
    <definedName name="solver_typ_2">3</definedName>
    <definedName name="solver_typ_3">3</definedName>
    <definedName name="solver_typ_4">3</definedName>
    <definedName name="solver_val">0</definedName>
    <definedName name="solver_val_1">0</definedName>
    <definedName name="solver_val_2">0</definedName>
    <definedName name="solver_val_3">0</definedName>
    <definedName name="solver_val_4">0</definedName>
    <definedName name="solver_ver">3</definedName>
    <definedName name="solver_ver_1">3</definedName>
    <definedName name="solver_ver_2">3</definedName>
    <definedName name="solver_ver_3">3</definedName>
    <definedName name="solver_ver_4">3</definedName>
    <definedName name="SR_TAB6">!#REF!</definedName>
    <definedName name="SR_TAB7">!#REF!</definedName>
    <definedName name="SRTAB1">!#REF!</definedName>
    <definedName name="SRTab2">!#REF!</definedName>
    <definedName name="SRTab6">!#REF!</definedName>
    <definedName name="sss">!#REF!</definedName>
    <definedName name="sssss">!#REF!</definedName>
    <definedName name="STAMP">!#REF!</definedName>
    <definedName name="SUM">!#REF!</definedName>
    <definedName name="SUMCGB">!#REF!</definedName>
    <definedName name="SUMCGN">!#REF!</definedName>
    <definedName name="SUMPSB">!#REF!</definedName>
    <definedName name="SUMPSN">!#REF!</definedName>
    <definedName name="sumtab">!#REF!</definedName>
    <definedName name="sumtab1">!#REF!</definedName>
    <definedName name="SuppA">!#REF!</definedName>
    <definedName name="SuppB">!#REF!</definedName>
    <definedName name="SuppD">!#REF!</definedName>
    <definedName name="T1REV">!#REF!</definedName>
    <definedName name="T2EXP">!#REF!</definedName>
    <definedName name="T2SHPROG">!#REF!</definedName>
    <definedName name="T3CGOV">!#REF!</definedName>
    <definedName name="T4SSS">!#REF!</definedName>
    <definedName name="T5PE">!#REF!</definedName>
    <definedName name="T6CPSO">!#REF!</definedName>
    <definedName name="T7PSIP">!#REF!</definedName>
    <definedName name="T8DDebt">!#REF!</definedName>
    <definedName name="TA10SSMC">!#REF!</definedName>
    <definedName name="TA11CMC">!#REF!</definedName>
    <definedName name="TA12FBDC">!#REF!</definedName>
    <definedName name="TA13SKPA">!#REF!</definedName>
    <definedName name="TA14SKNDB">!#REF!</definedName>
    <definedName name="TA3SKREV">!#REF!</definedName>
    <definedName name="TA4NREV">!#REF!</definedName>
    <definedName name="TA5SKEXP">!#REF!</definedName>
    <definedName name="TA6NEXP">!#REF!</definedName>
    <definedName name="TA7EEH">!#REF!</definedName>
    <definedName name="TA8KGOV">!#REF!</definedName>
    <definedName name="TA9NGOV">!#REF!</definedName>
    <definedName name="Tab_17">!#REF!</definedName>
    <definedName name="Tab_2">!#REF!</definedName>
    <definedName name="Tab_24">!#REF!</definedName>
    <definedName name="Tab_25">!#REF!</definedName>
    <definedName name="Tab_26">!#REF!</definedName>
    <definedName name="Tab_27">!#REF!</definedName>
    <definedName name="Tab_28">!#REF!</definedName>
    <definedName name="Tab_4b">!#REF!</definedName>
    <definedName name="Tab_6">!#REF!</definedName>
    <definedName name="Tab_9">!#REF!</definedName>
    <definedName name="tab1.2">!#REF!</definedName>
    <definedName name="Tab10bBdata">'[29]SR-Basic_indicators'!#REF!</definedName>
    <definedName name="Tab8Employment">[29]Labor!#REF!</definedName>
    <definedName name="TABL_21_B">!#REF!</definedName>
    <definedName name="Table">!#REF!</definedName>
    <definedName name="TABLE_1">!#REF!</definedName>
    <definedName name="Table_1__Summary_of_Bugetary_Operations__1995">!#REF!</definedName>
    <definedName name="TABLE_2">!#REF!</definedName>
    <definedName name="TABLE_21">!#REF!</definedName>
    <definedName name="TABLE_22">!#REF!</definedName>
    <definedName name="TABLE_3">!#REF!</definedName>
    <definedName name="TABLE_4">!#REF!</definedName>
    <definedName name="TABLE_6">!#REF!</definedName>
    <definedName name="Table_debt">[30]Table!$A$3:$AB$73</definedName>
    <definedName name="TABLE_STAFF_REP">!#REF!</definedName>
    <definedName name="Table1">!#REF!</definedName>
    <definedName name="Table2">!#REF!</definedName>
    <definedName name="TABLE3">!#REF!</definedName>
    <definedName name="TABLE4">!#REF!</definedName>
    <definedName name="TABLE5">!#REF!</definedName>
    <definedName name="TABLE6">!#REF!</definedName>
    <definedName name="TABLE8">!#REF!</definedName>
    <definedName name="tb71b_centralgovcurrentrebenue">!#REF!</definedName>
    <definedName name="Tbl_GFN">[30]Table_GEF!$B$2:$T$53</definedName>
    <definedName name="TCCGOV">!#REF!</definedName>
    <definedName name="TCCPE">!#REF!</definedName>
    <definedName name="TCCPSO">!#REF!</definedName>
    <definedName name="TCOPS">!#REF!</definedName>
    <definedName name="TEMP">!#REF!</definedName>
    <definedName name="TIPS">!#REF!</definedName>
    <definedName name="TMEAS95">!#REF!</definedName>
    <definedName name="Total_loans">!#REF!</definedName>
    <definedName name="tourism">!#REF!</definedName>
    <definedName name="TRISM">!#REF!</definedName>
    <definedName name="TSHPROG">!#REF!</definedName>
    <definedName name="v">!#REF!</definedName>
    <definedName name="VOUCH">!#REF!</definedName>
    <definedName name="w">!#REF!</definedName>
    <definedName name="WEO">!#REF!</definedName>
    <definedName name="WholeTable">!#REF!</definedName>
    <definedName name="x">!#REF!</definedName>
    <definedName name="xxWRS_1">!#REF!</definedName>
    <definedName name="xxWRS_2">!#REF!</definedName>
    <definedName name="xxWRS_3">!#REF!</definedName>
    <definedName name="YEAR1998">!#REF!</definedName>
    <definedName name="YEAR1999">[31]Visitor_Expenditure!#REF!</definedName>
    <definedName name="years">!#REF!</definedName>
    <definedName name="yes">[1]MS!#REF!</definedName>
    <definedName name="z">!#REF!</definedName>
    <definedName name="zxc">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53" i="2" l="1"/>
  <c r="AG53" i="2"/>
  <c r="AE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M53" i="2"/>
  <c r="E53" i="2"/>
  <c r="D53" i="2"/>
  <c r="AI52" i="2"/>
  <c r="AH53" i="2"/>
  <c r="AI51" i="2"/>
  <c r="AF53" i="2"/>
  <c r="AI49" i="2"/>
  <c r="AN49" i="2" s="1"/>
  <c r="AQ49" i="2" s="1"/>
  <c r="AI48" i="2"/>
  <c r="AI47" i="2"/>
  <c r="AI46" i="2"/>
  <c r="AN45" i="2"/>
  <c r="AQ45" i="2" s="1"/>
  <c r="AI45" i="2"/>
  <c r="AI44" i="2"/>
  <c r="AN44" i="2" s="1"/>
  <c r="AQ44" i="2" s="1"/>
  <c r="AN43" i="2"/>
  <c r="AQ43" i="2" s="1"/>
  <c r="AI43" i="2"/>
  <c r="AI42" i="2"/>
  <c r="AI41" i="2"/>
  <c r="AN40" i="2"/>
  <c r="AQ40" i="2" s="1"/>
  <c r="AI40" i="2"/>
  <c r="AI39" i="2"/>
  <c r="AN38" i="2"/>
  <c r="AQ38" i="2" s="1"/>
  <c r="AI38" i="2"/>
  <c r="AI37" i="2"/>
  <c r="AI36" i="2"/>
  <c r="AI35" i="2"/>
  <c r="AN34" i="2"/>
  <c r="AQ34" i="2" s="1"/>
  <c r="AI34" i="2"/>
  <c r="AN33" i="2"/>
  <c r="AQ33" i="2" s="1"/>
  <c r="AI33" i="2"/>
  <c r="AI32" i="2"/>
  <c r="AI31" i="2"/>
  <c r="AN30" i="2"/>
  <c r="AQ30" i="2" s="1"/>
  <c r="AI30" i="2"/>
  <c r="AI29" i="2"/>
  <c r="AI28" i="2"/>
  <c r="AI27" i="2"/>
  <c r="AN26" i="2"/>
  <c r="AQ26" i="2" s="1"/>
  <c r="AI26" i="2"/>
  <c r="L53" i="2"/>
  <c r="AI24" i="2"/>
  <c r="J53" i="2"/>
  <c r="AI22" i="2"/>
  <c r="I53" i="2"/>
  <c r="H53" i="2"/>
  <c r="G53" i="2"/>
  <c r="AI19" i="2"/>
  <c r="AI18" i="2"/>
  <c r="F53" i="2"/>
  <c r="AI17" i="2"/>
  <c r="AN16" i="2"/>
  <c r="AQ16" i="2" s="1"/>
  <c r="AI16" i="2"/>
  <c r="O53" i="2"/>
  <c r="AI15" i="2"/>
  <c r="AN14" i="2"/>
  <c r="AQ14" i="2" s="1"/>
  <c r="AI14" i="2"/>
  <c r="AN13" i="2"/>
  <c r="AQ13" i="2" s="1"/>
  <c r="AI13" i="2"/>
  <c r="AP53" i="2"/>
  <c r="AO53" i="2"/>
  <c r="AJ53" i="2"/>
  <c r="AI12" i="2"/>
  <c r="C53" i="2"/>
  <c r="AN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6" i="1"/>
  <c r="AS35" i="1"/>
  <c r="AS34" i="1"/>
  <c r="AS33" i="1"/>
  <c r="AS32" i="1"/>
  <c r="AS31" i="1"/>
  <c r="AS30" i="1"/>
  <c r="AS29" i="1"/>
  <c r="AS27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6" i="1"/>
  <c r="AJ22" i="1"/>
  <c r="AO22" i="1" s="1"/>
  <c r="AI11" i="2"/>
  <c r="AI9" i="2"/>
  <c r="AN9" i="2" s="1"/>
  <c r="AQ9" i="2" s="1"/>
  <c r="AI8" i="2"/>
  <c r="AN8" i="2" s="1"/>
  <c r="AQ8" i="2" s="1"/>
  <c r="AI7" i="2"/>
  <c r="AN7" i="2" s="1"/>
  <c r="AQ7" i="2" s="1"/>
  <c r="AI6" i="2"/>
  <c r="AN6" i="2" s="1"/>
  <c r="AQ6" i="2" s="1"/>
  <c r="AI5" i="2"/>
  <c r="AI59" i="1"/>
  <c r="AI57" i="1"/>
  <c r="AI56" i="1"/>
  <c r="AL54" i="1"/>
  <c r="AM53" i="1"/>
  <c r="AJ53" i="1"/>
  <c r="AJ52" i="1"/>
  <c r="AO52" i="1" s="1"/>
  <c r="AI52" i="1"/>
  <c r="AK51" i="1"/>
  <c r="AM51" i="1" s="1"/>
  <c r="AJ51" i="1"/>
  <c r="AM50" i="1"/>
  <c r="AV49" i="1"/>
  <c r="AJ49" i="1"/>
  <c r="AO49" i="1" s="1"/>
  <c r="AO48" i="1"/>
  <c r="AJ47" i="1"/>
  <c r="AO47" i="1" s="1"/>
  <c r="AJ46" i="1"/>
  <c r="AO46" i="1" s="1"/>
  <c r="AJ45" i="1"/>
  <c r="AO45" i="1" s="1"/>
  <c r="U54" i="1"/>
  <c r="AO44" i="1"/>
  <c r="AV43" i="1"/>
  <c r="AO43" i="1"/>
  <c r="AV42" i="1"/>
  <c r="AO42" i="1"/>
  <c r="AV41" i="1"/>
  <c r="AJ41" i="1"/>
  <c r="AO41" i="1" s="1"/>
  <c r="AJ40" i="1"/>
  <c r="AO40" i="1" s="1"/>
  <c r="AO39" i="1"/>
  <c r="AI39" i="1"/>
  <c r="AS38" i="1"/>
  <c r="AJ38" i="1"/>
  <c r="AO38" i="1" s="1"/>
  <c r="AS37" i="1"/>
  <c r="AJ37" i="1"/>
  <c r="AO37" i="1" s="1"/>
  <c r="AO36" i="1"/>
  <c r="AI36" i="1"/>
  <c r="AO35" i="1"/>
  <c r="AI35" i="1"/>
  <c r="AO34" i="1"/>
  <c r="AI34" i="1"/>
  <c r="AO33" i="1"/>
  <c r="AI33" i="1"/>
  <c r="AO32" i="1"/>
  <c r="AI32" i="1"/>
  <c r="AO31" i="1"/>
  <c r="AI31" i="1"/>
  <c r="AO30" i="1"/>
  <c r="AI30" i="1"/>
  <c r="AO29" i="1"/>
  <c r="AR54" i="1"/>
  <c r="AO28" i="1"/>
  <c r="AO27" i="1"/>
  <c r="AS26" i="1"/>
  <c r="AO26" i="1"/>
  <c r="AO25" i="1"/>
  <c r="AJ24" i="1"/>
  <c r="AO24" i="1" s="1"/>
  <c r="AJ23" i="1"/>
  <c r="AO23" i="1" s="1"/>
  <c r="AO21" i="1"/>
  <c r="AJ20" i="1"/>
  <c r="AO20" i="1" s="1"/>
  <c r="AV19" i="1"/>
  <c r="AO19" i="1"/>
  <c r="AO18" i="1"/>
  <c r="AJ17" i="1"/>
  <c r="AO17" i="1" s="1"/>
  <c r="AO16" i="1"/>
  <c r="AJ15" i="1"/>
  <c r="AO14" i="1"/>
  <c r="AO13" i="1"/>
  <c r="AI13" i="1"/>
  <c r="AO12" i="1"/>
  <c r="AO11" i="1"/>
  <c r="AI11" i="1"/>
  <c r="AO10" i="1"/>
  <c r="AO9" i="1"/>
  <c r="AO8" i="1"/>
  <c r="AO7" i="1"/>
  <c r="AO6" i="1"/>
  <c r="AN28" i="2" l="1"/>
  <c r="AQ28" i="2" s="1"/>
  <c r="AN19" i="2"/>
  <c r="AQ19" i="2" s="1"/>
  <c r="AN15" i="2"/>
  <c r="AQ15" i="2" s="1"/>
  <c r="AN35" i="2"/>
  <c r="AQ35" i="2" s="1"/>
  <c r="AN41" i="2"/>
  <c r="AQ41" i="2" s="1"/>
  <c r="AN46" i="2"/>
  <c r="AQ46" i="2" s="1"/>
  <c r="AN48" i="2"/>
  <c r="AQ48" i="2" s="1"/>
  <c r="AN52" i="2"/>
  <c r="AQ52" i="2" s="1"/>
  <c r="AN32" i="2"/>
  <c r="AQ32" i="2" s="1"/>
  <c r="AN39" i="2"/>
  <c r="AQ39" i="2" s="1"/>
  <c r="AN18" i="2"/>
  <c r="AQ18" i="2" s="1"/>
  <c r="AN24" i="2"/>
  <c r="AQ24" i="2" s="1"/>
  <c r="AN42" i="2"/>
  <c r="AQ42" i="2" s="1"/>
  <c r="AN47" i="2"/>
  <c r="AQ47" i="2" s="1"/>
  <c r="AN17" i="2"/>
  <c r="AQ17" i="2" s="1"/>
  <c r="AN51" i="2"/>
  <c r="AQ51" i="2" s="1"/>
  <c r="AN22" i="2"/>
  <c r="AQ22" i="2" s="1"/>
  <c r="AN37" i="2"/>
  <c r="AQ37" i="2" s="1"/>
  <c r="AN27" i="2"/>
  <c r="AQ27" i="2" s="1"/>
  <c r="AN20" i="2"/>
  <c r="AQ20" i="2" s="1"/>
  <c r="AN31" i="2"/>
  <c r="AQ31" i="2" s="1"/>
  <c r="AN36" i="2"/>
  <c r="AQ36" i="2" s="1"/>
  <c r="AN23" i="2"/>
  <c r="AQ23" i="2" s="1"/>
  <c r="AK53" i="2"/>
  <c r="AN12" i="2"/>
  <c r="AI20" i="2"/>
  <c r="N53" i="2"/>
  <c r="AD53" i="2"/>
  <c r="AN29" i="2"/>
  <c r="AQ29" i="2" s="1"/>
  <c r="AI21" i="2"/>
  <c r="AI50" i="2"/>
  <c r="AN50" i="2" s="1"/>
  <c r="AQ50" i="2" s="1"/>
  <c r="AI23" i="2"/>
  <c r="AI25" i="2"/>
  <c r="AN25" i="2" s="1"/>
  <c r="AQ25" i="2" s="1"/>
  <c r="K53" i="2"/>
  <c r="AV6" i="1"/>
  <c r="AV25" i="1"/>
  <c r="V54" i="1"/>
  <c r="AV15" i="1"/>
  <c r="AV37" i="1"/>
  <c r="AV50" i="1"/>
  <c r="AV7" i="1"/>
  <c r="AV11" i="1"/>
  <c r="AW11" i="1" s="1"/>
  <c r="AO53" i="1"/>
  <c r="AV21" i="1"/>
  <c r="AS28" i="1"/>
  <c r="AV30" i="1"/>
  <c r="P54" i="1"/>
  <c r="P55" i="1" s="1"/>
  <c r="P58" i="1" s="1"/>
  <c r="AV31" i="1"/>
  <c r="AW31" i="1" s="1"/>
  <c r="AV40" i="1"/>
  <c r="AI29" i="1"/>
  <c r="AV16" i="1"/>
  <c r="AV29" i="1"/>
  <c r="AV36" i="1"/>
  <c r="AW36" i="1" s="1"/>
  <c r="AI43" i="1"/>
  <c r="AW43" i="1" s="1"/>
  <c r="AV27" i="1"/>
  <c r="AV47" i="1"/>
  <c r="AV45" i="1"/>
  <c r="AV9" i="1"/>
  <c r="AI16" i="1"/>
  <c r="T54" i="1"/>
  <c r="T55" i="1" s="1"/>
  <c r="T58" i="1" s="1"/>
  <c r="AD54" i="1"/>
  <c r="AD55" i="1" s="1"/>
  <c r="AD58" i="1" s="1"/>
  <c r="AI19" i="1"/>
  <c r="AW19" i="1" s="1"/>
  <c r="AV20" i="1"/>
  <c r="AI27" i="1"/>
  <c r="AV51" i="1"/>
  <c r="AI26" i="1"/>
  <c r="AV12" i="1"/>
  <c r="E54" i="1"/>
  <c r="E55" i="1" s="1"/>
  <c r="E58" i="1" s="1"/>
  <c r="AI18" i="1"/>
  <c r="AI20" i="1"/>
  <c r="C54" i="1"/>
  <c r="C55" i="1" s="1"/>
  <c r="C60" i="1" s="1"/>
  <c r="AO51" i="1"/>
  <c r="AV10" i="1"/>
  <c r="AV39" i="1"/>
  <c r="AW39" i="1" s="1"/>
  <c r="AI21" i="1"/>
  <c r="AI17" i="1"/>
  <c r="AI7" i="1"/>
  <c r="AI10" i="1"/>
  <c r="AV32" i="1"/>
  <c r="AF54" i="1"/>
  <c r="AI9" i="1"/>
  <c r="AV13" i="1"/>
  <c r="AW13" i="1" s="1"/>
  <c r="AV34" i="1"/>
  <c r="AV38" i="1"/>
  <c r="AV44" i="1"/>
  <c r="AI47" i="1"/>
  <c r="AV53" i="1"/>
  <c r="J54" i="1"/>
  <c r="J55" i="1" s="1"/>
  <c r="J58" i="1" s="1"/>
  <c r="AI15" i="1"/>
  <c r="AV26" i="1"/>
  <c r="AV28" i="1"/>
  <c r="AV46" i="1"/>
  <c r="AV48" i="1"/>
  <c r="AG54" i="1"/>
  <c r="AG55" i="1" s="1"/>
  <c r="AG58" i="1" s="1"/>
  <c r="AI14" i="1"/>
  <c r="K54" i="1"/>
  <c r="K55" i="1" s="1"/>
  <c r="K58" i="1" s="1"/>
  <c r="D54" i="1"/>
  <c r="D55" i="1" s="1"/>
  <c r="D58" i="1" s="1"/>
  <c r="L54" i="1"/>
  <c r="L55" i="1" s="1"/>
  <c r="L58" i="1" s="1"/>
  <c r="AI24" i="1"/>
  <c r="AV24" i="1"/>
  <c r="AV35" i="1"/>
  <c r="AI37" i="1"/>
  <c r="AA54" i="1"/>
  <c r="AA55" i="1" s="1"/>
  <c r="AA58" i="1" s="1"/>
  <c r="AI53" i="1"/>
  <c r="H54" i="1"/>
  <c r="H55" i="1" s="1"/>
  <c r="H58" i="1" s="1"/>
  <c r="AI45" i="1"/>
  <c r="AH54" i="1"/>
  <c r="AH55" i="1" s="1"/>
  <c r="AH58" i="1" s="1"/>
  <c r="Q54" i="1"/>
  <c r="Q55" i="1" s="1"/>
  <c r="Q58" i="1" s="1"/>
  <c r="N54" i="1"/>
  <c r="N55" i="1" s="1"/>
  <c r="N58" i="1" s="1"/>
  <c r="Y54" i="1"/>
  <c r="Y55" i="1" s="1"/>
  <c r="Y58" i="1" s="1"/>
  <c r="AI25" i="1"/>
  <c r="AW25" i="1" s="1"/>
  <c r="AV33" i="1"/>
  <c r="AW33" i="1" s="1"/>
  <c r="AI6" i="1"/>
  <c r="AI8" i="1"/>
  <c r="G54" i="1"/>
  <c r="G55" i="1" s="1"/>
  <c r="G58" i="1" s="1"/>
  <c r="O54" i="1"/>
  <c r="O55" i="1" s="1"/>
  <c r="O58" i="1" s="1"/>
  <c r="Z54" i="1"/>
  <c r="Z55" i="1" s="1"/>
  <c r="Z58" i="1" s="1"/>
  <c r="AI23" i="1"/>
  <c r="AI28" i="1"/>
  <c r="S54" i="1"/>
  <c r="S55" i="1" s="1"/>
  <c r="S58" i="1" s="1"/>
  <c r="F54" i="1"/>
  <c r="F55" i="1" s="1"/>
  <c r="F58" i="1" s="1"/>
  <c r="AT54" i="1"/>
  <c r="AI22" i="1"/>
  <c r="AI40" i="1"/>
  <c r="AI41" i="1"/>
  <c r="AW41" i="1" s="1"/>
  <c r="AI42" i="1"/>
  <c r="AW42" i="1" s="1"/>
  <c r="AI44" i="1"/>
  <c r="AI46" i="1"/>
  <c r="AI49" i="1"/>
  <c r="AW49" i="1" s="1"/>
  <c r="M54" i="1"/>
  <c r="M55" i="1" s="1"/>
  <c r="M58" i="1" s="1"/>
  <c r="W54" i="1"/>
  <c r="W55" i="1" s="1"/>
  <c r="W58" i="1" s="1"/>
  <c r="AU54" i="1"/>
  <c r="AV14" i="1"/>
  <c r="I54" i="1"/>
  <c r="I55" i="1" s="1"/>
  <c r="I58" i="1" s="1"/>
  <c r="R54" i="1"/>
  <c r="AB54" i="1"/>
  <c r="AB55" i="1" s="1"/>
  <c r="AB58" i="1" s="1"/>
  <c r="AI48" i="1"/>
  <c r="AI50" i="1"/>
  <c r="AI51" i="1"/>
  <c r="X54" i="1"/>
  <c r="X55" i="1" s="1"/>
  <c r="X58" i="1" s="1"/>
  <c r="AI38" i="1"/>
  <c r="AE54" i="1"/>
  <c r="AE55" i="1" s="1"/>
  <c r="AE58" i="1" s="1"/>
  <c r="AV8" i="1"/>
  <c r="AC54" i="1"/>
  <c r="AC55" i="1" s="1"/>
  <c r="AC58" i="1" s="1"/>
  <c r="AV17" i="1"/>
  <c r="AV18" i="1"/>
  <c r="AV22" i="1"/>
  <c r="AV23" i="1"/>
  <c r="AQ54" i="1"/>
  <c r="AV52" i="1"/>
  <c r="AW52" i="1" s="1"/>
  <c r="AN11" i="2"/>
  <c r="AQ11" i="2" s="1"/>
  <c r="AI10" i="2"/>
  <c r="AN5" i="2"/>
  <c r="V55" i="1"/>
  <c r="V58" i="1" s="1"/>
  <c r="AW30" i="1"/>
  <c r="AM54" i="1"/>
  <c r="U55" i="1"/>
  <c r="U58" i="1" s="1"/>
  <c r="AO15" i="1"/>
  <c r="AJ54" i="1"/>
  <c r="AK54" i="1"/>
  <c r="AI12" i="1"/>
  <c r="AO50" i="1"/>
  <c r="AW6" i="1" l="1"/>
  <c r="AW37" i="1"/>
  <c r="AI53" i="2"/>
  <c r="AQ12" i="2"/>
  <c r="AN21" i="2"/>
  <c r="AQ21" i="2" s="1"/>
  <c r="AM53" i="2"/>
  <c r="AW16" i="1"/>
  <c r="AW24" i="1"/>
  <c r="AW9" i="1"/>
  <c r="AW27" i="1"/>
  <c r="AW21" i="1"/>
  <c r="AW20" i="1"/>
  <c r="AW23" i="1"/>
  <c r="AW14" i="1"/>
  <c r="AW7" i="1"/>
  <c r="AW15" i="1"/>
  <c r="AW45" i="1"/>
  <c r="AW22" i="1"/>
  <c r="AW18" i="1"/>
  <c r="E60" i="1"/>
  <c r="AW47" i="1"/>
  <c r="AW35" i="1"/>
  <c r="AW32" i="1"/>
  <c r="AW38" i="1"/>
  <c r="AW29" i="1"/>
  <c r="AW17" i="1"/>
  <c r="AW40" i="1"/>
  <c r="AW51" i="1"/>
  <c r="AW50" i="1"/>
  <c r="AD60" i="1"/>
  <c r="AW46" i="1"/>
  <c r="AW8" i="1"/>
  <c r="AW26" i="1"/>
  <c r="AW28" i="1"/>
  <c r="AW10" i="1"/>
  <c r="AW53" i="1"/>
  <c r="AC60" i="1"/>
  <c r="D60" i="1"/>
  <c r="P60" i="1"/>
  <c r="AW44" i="1"/>
  <c r="AW48" i="1"/>
  <c r="K60" i="1"/>
  <c r="R55" i="1"/>
  <c r="R58" i="1" s="1"/>
  <c r="AH60" i="1"/>
  <c r="AV54" i="1"/>
  <c r="AO54" i="1"/>
  <c r="F60" i="1"/>
  <c r="X60" i="1"/>
  <c r="AE60" i="1"/>
  <c r="M60" i="1"/>
  <c r="N60" i="1"/>
  <c r="AN10" i="2"/>
  <c r="AQ10" i="2" s="1"/>
  <c r="AQ5" i="2"/>
  <c r="G60" i="1"/>
  <c r="H60" i="1"/>
  <c r="I60" i="1"/>
  <c r="S60" i="1"/>
  <c r="J60" i="1"/>
  <c r="AW12" i="1"/>
  <c r="AB60" i="1"/>
  <c r="Y60" i="1"/>
  <c r="AI54" i="1"/>
  <c r="L60" i="1"/>
  <c r="C58" i="1"/>
  <c r="T60" i="1"/>
  <c r="Z60" i="1"/>
  <c r="Q60" i="1"/>
  <c r="U60" i="1"/>
  <c r="O60" i="1"/>
  <c r="W60" i="1"/>
  <c r="AG60" i="1"/>
  <c r="AA60" i="1"/>
  <c r="V60" i="1"/>
  <c r="AQ53" i="2" l="1"/>
  <c r="AN53" i="2"/>
  <c r="R60" i="1"/>
  <c r="AP54" i="1"/>
  <c r="AW34" i="1" l="1"/>
  <c r="AS54" i="1"/>
  <c r="AW54" i="1" l="1"/>
  <c r="AF55" i="1" l="1"/>
  <c r="AF58" i="1" l="1"/>
  <c r="AI58" i="1" s="1"/>
  <c r="AF60" i="1"/>
  <c r="AI55" i="1"/>
  <c r="AI60" i="1" s="1"/>
</calcChain>
</file>

<file path=xl/sharedStrings.xml><?xml version="1.0" encoding="utf-8"?>
<sst xmlns="http://schemas.openxmlformats.org/spreadsheetml/2006/main" count="208" uniqueCount="125">
  <si>
    <t xml:space="preserve">USE TABLE  </t>
  </si>
  <si>
    <t xml:space="preserve"> </t>
  </si>
  <si>
    <t>Export</t>
  </si>
  <si>
    <t>TOTAL USE at PURCHASER'S PRICES</t>
  </si>
  <si>
    <t>Product</t>
  </si>
  <si>
    <t>Crop and animal production, hunting and related service activities</t>
  </si>
  <si>
    <t>Forestry and logging</t>
  </si>
  <si>
    <t>Mining</t>
  </si>
  <si>
    <t>Manufacture of food products; beverages and tobacco products</t>
  </si>
  <si>
    <t>Manufacture of textiles; wearing apparel and leather and related products</t>
  </si>
  <si>
    <t>Manufacture of wood and of products of wood and cork, except furniture; manufacture of articles of straw and plaiting materials</t>
  </si>
  <si>
    <t>Manufacture of paper and paper products; Printing and reproduction of recorded media; Manufacture of rubber and plastics products</t>
  </si>
  <si>
    <t>Manufacture of Rubber and Plastic</t>
  </si>
  <si>
    <t>Manufacture of basic metals; Manufacture of fabricated metal products, except machinery and equipment; computer, electronic and optical products; electrical equipments; machinery and equipment n.e.c.</t>
  </si>
  <si>
    <t>Manufacture of furniture</t>
  </si>
  <si>
    <t>Manufacture of other non-metallic mineral products</t>
  </si>
  <si>
    <t>Other manufacturing, n.ec. And Repai and Installation of M&amp;E</t>
  </si>
  <si>
    <t>Electricity, gas, steam and air conditioning supply</t>
  </si>
  <si>
    <t>Water collection, treatment and supply; Sewerage; waste collection, treatmentand disposal activities; Remediation activities</t>
  </si>
  <si>
    <t>Construction of buildings; Civil engineering; Specialized construction activities</t>
  </si>
  <si>
    <t>Wholesale and retail trade; repair of motor vehicles and motorcycles</t>
  </si>
  <si>
    <t xml:space="preserve">Land Transport </t>
  </si>
  <si>
    <t>Air Transport</t>
  </si>
  <si>
    <t>Storage</t>
  </si>
  <si>
    <t>Postal and courier services</t>
  </si>
  <si>
    <t>Accommodation and food service activities</t>
  </si>
  <si>
    <t>Publishing activities; Motion picture, video and television programme production, sound recording and music publishing activities; Programming and broadcasting activities</t>
  </si>
  <si>
    <t>Telecommunication</t>
  </si>
  <si>
    <t>Computer programming, consultancy and related activities; information service activities</t>
  </si>
  <si>
    <t>Financial service activities, except insurance and pension funding</t>
  </si>
  <si>
    <t>Insurance and reinsurance; Activities auxiliary to financial services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</si>
  <si>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</si>
  <si>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</si>
  <si>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</si>
  <si>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</si>
  <si>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</si>
  <si>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entertainment, recreation and other Business services</t>
  </si>
  <si>
    <t>TOTAL INTERMEDIATE CONSUMPTION</t>
  </si>
  <si>
    <t>Household Final Consumption Expenditure</t>
  </si>
  <si>
    <t>Government Individual Consumption Expenditure</t>
  </si>
  <si>
    <t>Government Collective Consumption Expenditure</t>
  </si>
  <si>
    <t>Total General Government</t>
  </si>
  <si>
    <t xml:space="preserve">NPISHs </t>
  </si>
  <si>
    <t>Total Final Consumption Expenditures</t>
  </si>
  <si>
    <t>Gross fixed Capital Formation</t>
  </si>
  <si>
    <t>Changes in Inventory</t>
  </si>
  <si>
    <t>Acquisition less Disposal of Valuables</t>
  </si>
  <si>
    <t>Total Gross Capital Formation</t>
  </si>
  <si>
    <t>Goods</t>
  </si>
  <si>
    <t>Services</t>
  </si>
  <si>
    <t>Cereals</t>
  </si>
  <si>
    <t>Vegetables</t>
  </si>
  <si>
    <t>Fruit and nuts</t>
  </si>
  <si>
    <t>Other products of agriculture, horticulture and market gardening, ne.c</t>
  </si>
  <si>
    <t>Edible roots and tubers with high starch or inulin content</t>
  </si>
  <si>
    <t>Live animals and animal products (excluding meat)</t>
  </si>
  <si>
    <t>Forestry and logging products</t>
  </si>
  <si>
    <t>Fish and other fishing products</t>
  </si>
  <si>
    <t>Coal and lignite; peat; Crude petroleum and natural gas</t>
  </si>
  <si>
    <t>Stone, sand and clay</t>
  </si>
  <si>
    <t>Other minerals, n.e.c.</t>
  </si>
  <si>
    <t>Electricity, town gas, steam and hot water; Natural water</t>
  </si>
  <si>
    <t>Meat, fish, fruit, vegetables, oils and fats; Diary products and egg products</t>
  </si>
  <si>
    <t>Grain mill products, starches and starch products; other food products</t>
  </si>
  <si>
    <t>Beverages; Tobacco products</t>
  </si>
  <si>
    <t>Yarn and thread; woven and tufted textile fabrics; Textile articles other than apparel: wearing apparel and lather products</t>
  </si>
  <si>
    <t>Products of wood, cork, straw and plaiting materials; pulp paper and paper products; printed matters and related articles</t>
  </si>
  <si>
    <t>Basic chemicals; Other chemical products; man-made fibres</t>
  </si>
  <si>
    <t>Rubber and plastics products</t>
  </si>
  <si>
    <t>Glass and glass products and other non-metallic products n.e.c.</t>
  </si>
  <si>
    <t>Furniture</t>
  </si>
  <si>
    <t>Other transportable goods n.ec.</t>
  </si>
  <si>
    <t>Basic metals</t>
  </si>
  <si>
    <t>Fabricated metal products, except machinery and equipment</t>
  </si>
  <si>
    <t>General-purpose machinery</t>
  </si>
  <si>
    <t>Special-purpose machinery</t>
  </si>
  <si>
    <t>Office, accounting and computing machinery</t>
  </si>
  <si>
    <t>Electrical machinery and apparatus</t>
  </si>
  <si>
    <t>Radio, television and communication equipment and apparatus</t>
  </si>
  <si>
    <t>Medical appliances, precision and optical instruments, watches and clocks</t>
  </si>
  <si>
    <t>Tranport Equipment, Parts and Accessories of Motor Vehicles</t>
  </si>
  <si>
    <t>Manufacturing n.e.c</t>
  </si>
  <si>
    <t>Construction; Construction services</t>
  </si>
  <si>
    <t>Wholesale trade services: Retail trade services</t>
  </si>
  <si>
    <t>Accommodation, food and beverage services</t>
  </si>
  <si>
    <t>Land Transport</t>
  </si>
  <si>
    <t>Air transport</t>
  </si>
  <si>
    <t>Storage and warehousing , support and Auxillary services</t>
  </si>
  <si>
    <t>Financial and related services</t>
  </si>
  <si>
    <t>Real estate services</t>
  </si>
  <si>
    <t>Leasing or rental services without operator</t>
  </si>
  <si>
    <t>Other business and porduction services n.e.c.</t>
  </si>
  <si>
    <t>Telecommunications, broadcasting and information supply services</t>
  </si>
  <si>
    <t>Public administration and other services provided to the community as a whole; compulsory social security services</t>
  </si>
  <si>
    <t>Education services</t>
  </si>
  <si>
    <t>Human health and social care services</t>
  </si>
  <si>
    <t>Recreational, cultural and sporting services</t>
  </si>
  <si>
    <t>Total Intermediate Consumption</t>
  </si>
  <si>
    <t>Total Gross Value Added</t>
  </si>
  <si>
    <t>Compensation</t>
  </si>
  <si>
    <t>Other taxes less subsidies on production</t>
  </si>
  <si>
    <t>Operating Surplus, gross</t>
  </si>
  <si>
    <t>Consumption of fixed capital</t>
  </si>
  <si>
    <t>Total Output</t>
  </si>
  <si>
    <t>Supply TABLE  2017</t>
  </si>
  <si>
    <t>Million Nu</t>
  </si>
  <si>
    <t>Sl.No.</t>
  </si>
  <si>
    <t>Descreptions</t>
  </si>
  <si>
    <t>Mining and quarrying</t>
  </si>
  <si>
    <t>Insurance and reinsurance; Pension funding; Activities auxiliary to financial services and insurance activities</t>
  </si>
  <si>
    <t>Arts, entertainment and recreation</t>
  </si>
  <si>
    <t>TOTAL DOMESTIC OUTPUT at Basic Prices</t>
  </si>
  <si>
    <t>Import of Goods (FOB)</t>
  </si>
  <si>
    <t>Import of Services</t>
  </si>
  <si>
    <t>CIF / FOB adjusments on Imports</t>
  </si>
  <si>
    <t>TOTAL IMPORTS</t>
  </si>
  <si>
    <t>TOTAL SUPPLY at BASIC PRICES</t>
  </si>
  <si>
    <t>TOTAL TRADE &amp; TRANSPORT MARGIN</t>
  </si>
  <si>
    <t>TAXES LESS SUBSIDIES ON PRODUCTS</t>
  </si>
  <si>
    <t>TOTAL SUPPLY at PURCHASER PRICES</t>
  </si>
  <si>
    <t>Cereals and pulses</t>
  </si>
  <si>
    <t>Other minerals, n.ec.</t>
  </si>
  <si>
    <t>Storage and warehousing services</t>
  </si>
  <si>
    <t>Recreational, Cultural, Sporting and Other services</t>
  </si>
  <si>
    <t>SL.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</si>
</sst>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00&quot; &quot;;[Red]&quot;(&quot;0.00&quot;)&quot;"/>
    <numFmt numFmtId="165" formatCode="&quot; &quot;#,##0.00&quot; &quot;;&quot; (&quot;#,##0.00&quot;)&quot;;&quot; -&quot;00&quot; &quot;;&quot; &quot;@&quot; &quot;"/>
    <numFmt numFmtId="166" formatCode="0.000000"/>
    <numFmt numFmtId="167" formatCode="&quot; &quot;#,##0.000000&quot; &quot;;&quot; (&quot;#,##0.000000&quot;)&quot;;&quot; -&quot;00.0000&quot; &quot;;&quot; &quot;@&quot; &quot;"/>
    <numFmt numFmtId="168" formatCode="#,##0.000"/>
    <numFmt numFmtId="169" formatCode="0.0000"/>
    <numFmt numFmtId="170" formatCode="&quot; &quot;#,##0&quot; &quot;;&quot; (&quot;#,##0&quot;)&quot;;&quot; -&quot;00&quot; &quot;;&quot; &quot;@&quot; &quot;"/>
    <numFmt numFmtId="171" formatCode="0.000000&quot; &quot;;[Red]&quot;(&quot;0.000000&quot;)&quot;"/>
    <numFmt numFmtId="172" formatCode="0.0000&quot; &quot;;[Red]&quot;(&quot;0.0000&quot;)&quot;"/>
    <numFmt numFmtId="173" formatCode="0.000&quot; &quot;;[Red]&quot;(&quot;0.000&quot;)&quot;"/>
    <numFmt numFmtId="174" formatCode="0.000000000&quot; &quot;;[Red]&quot;(&quot;0.000000000&quot;)&quot;"/>
    <numFmt numFmtId="175" formatCode="0&quot; &quot;;[Red]&quot;(&quot;0&quot;)&quot;"/>
    <numFmt numFmtId="176" formatCode="0.0&quot; &quot;;[Red]&quot;(&quot;0.0&quot;)&quot;"/>
  </numFmts>
  <fonts count="18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 Narrow"/>
      <family val="2"/>
    </font>
    <font>
      <sz val="11"/>
      <color rgb="FF000000"/>
      <name val="Calibri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28"/>
      <color rgb="FF000000"/>
      <name val="Arial"/>
      <family val="2"/>
    </font>
    <font>
      <sz val="22"/>
      <name val="Arial"/>
      <family val="2"/>
    </font>
    <font>
      <b/>
      <sz val="11"/>
      <color theme="0"/>
      <name val="Calibri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0"/>
      <color theme="0"/>
      <name val="Arial"/>
      <family val="2"/>
    </font>
    <font>
      <b/>
      <sz val="9"/>
      <color theme="0"/>
      <name val="Segoe UI"/>
      <family val="2"/>
    </font>
    <font>
      <b/>
      <sz val="8"/>
      <color theme="0"/>
      <name val="Arial Narrow"/>
      <family val="2"/>
    </font>
    <font>
      <sz val="36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BDBDB"/>
      </patternFill>
    </fill>
    <fill>
      <patternFill patternType="solid">
        <fgColor theme="8" tint="-0.249977111117893"/>
        <bgColor rgb="FFDBDBDB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CE4D6"/>
      </patternFill>
    </fill>
    <fill>
      <patternFill patternType="solid">
        <fgColor theme="0"/>
        <bgColor rgb="FFA9D08E"/>
      </patternFill>
    </fill>
    <fill>
      <patternFill patternType="solid">
        <fgColor theme="0"/>
        <bgColor rgb="FF70AD47"/>
      </patternFill>
    </fill>
    <fill>
      <patternFill patternType="solid">
        <fgColor theme="8" tint="-0.249977111117893"/>
        <bgColor rgb="FF4B82AD"/>
      </patternFill>
    </fill>
    <fill>
      <patternFill patternType="solid">
        <fgColor theme="8" tint="-0.249977111117893"/>
        <bgColor rgb="FFC0C0C0"/>
      </patternFill>
    </fill>
    <fill>
      <patternFill patternType="solid">
        <fgColor theme="8" tint="-0.249977111117893"/>
        <bgColor rgb="FFBFBFBF"/>
      </patternFill>
    </fill>
    <fill>
      <patternFill patternType="solid">
        <fgColor theme="8" tint="-0.249977111117893"/>
        <bgColor rgb="FFA9D08E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36">
    <xf numFmtId="0" fontId="0" fillId="0" borderId="0" xfId="0"/>
    <xf numFmtId="4" fontId="0" fillId="0" borderId="0" xfId="0" applyNumberFormat="1"/>
    <xf numFmtId="0" fontId="0" fillId="2" borderId="0" xfId="0" applyFill="1"/>
    <xf numFmtId="0" fontId="9" fillId="2" borderId="0" xfId="0" applyFont="1" applyFill="1" applyAlignment="1">
      <alignment horizontal="left"/>
    </xf>
    <xf numFmtId="164" fontId="0" fillId="2" borderId="0" xfId="0" applyNumberFormat="1" applyFill="1"/>
    <xf numFmtId="164" fontId="7" fillId="2" borderId="0" xfId="0" applyNumberFormat="1" applyFont="1" applyFill="1"/>
    <xf numFmtId="0" fontId="10" fillId="2" borderId="0" xfId="0" applyFont="1" applyFill="1"/>
    <xf numFmtId="0" fontId="7" fillId="3" borderId="9" xfId="0" applyFont="1" applyFill="1" applyBorder="1" applyAlignment="1">
      <alignment horizontal="center" wrapText="1"/>
    </xf>
    <xf numFmtId="175" fontId="0" fillId="3" borderId="9" xfId="0" applyNumberFormat="1" applyFill="1" applyBorder="1" applyAlignment="1">
      <alignment horizontal="center" wrapText="1"/>
    </xf>
    <xf numFmtId="164" fontId="7" fillId="3" borderId="9" xfId="0" applyNumberFormat="1" applyFont="1" applyFill="1" applyBorder="1" applyAlignment="1">
      <alignment horizontal="center" wrapText="1"/>
    </xf>
    <xf numFmtId="164" fontId="0" fillId="3" borderId="9" xfId="0" applyNumberForma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0" fillId="3" borderId="7" xfId="0" applyFill="1" applyBorder="1"/>
    <xf numFmtId="0" fontId="0" fillId="2" borderId="7" xfId="0" applyFill="1" applyBorder="1" applyAlignment="1">
      <alignment vertical="top"/>
    </xf>
    <xf numFmtId="164" fontId="0" fillId="2" borderId="7" xfId="0" applyNumberFormat="1" applyFill="1" applyBorder="1"/>
    <xf numFmtId="164" fontId="7" fillId="2" borderId="7" xfId="0" applyNumberFormat="1" applyFont="1" applyFill="1" applyBorder="1"/>
    <xf numFmtId="0" fontId="0" fillId="3" borderId="1" xfId="0" applyFill="1" applyBorder="1"/>
    <xf numFmtId="0" fontId="0" fillId="2" borderId="1" xfId="0" applyFill="1" applyBorder="1" applyAlignment="1">
      <alignment vertical="top"/>
    </xf>
    <xf numFmtId="164" fontId="0" fillId="2" borderId="1" xfId="0" applyNumberFormat="1" applyFill="1" applyBorder="1"/>
    <xf numFmtId="164" fontId="7" fillId="2" borderId="1" xfId="0" applyNumberFormat="1" applyFont="1" applyFill="1" applyBorder="1"/>
    <xf numFmtId="0" fontId="0" fillId="2" borderId="1" xfId="0" applyFill="1" applyBorder="1" applyAlignment="1">
      <alignment vertical="top" wrapText="1"/>
    </xf>
    <xf numFmtId="164" fontId="0" fillId="2" borderId="1" xfId="0" applyNumberFormat="1" applyFill="1" applyBorder="1" applyAlignment="1">
      <alignment horizontal="right"/>
    </xf>
    <xf numFmtId="175" fontId="0" fillId="2" borderId="1" xfId="0" applyNumberFormat="1" applyFill="1" applyBorder="1"/>
    <xf numFmtId="0" fontId="0" fillId="2" borderId="0" xfId="0" applyFill="1" applyAlignment="1">
      <alignment horizontal="right"/>
    </xf>
    <xf numFmtId="165" fontId="1" fillId="2" borderId="1" xfId="1" applyFill="1" applyBorder="1"/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/>
    <xf numFmtId="164" fontId="2" fillId="2" borderId="1" xfId="0" applyNumberFormat="1" applyFont="1" applyFill="1" applyBorder="1"/>
    <xf numFmtId="0" fontId="0" fillId="2" borderId="2" xfId="0" applyFill="1" applyBorder="1" applyAlignment="1">
      <alignment vertical="top" wrapText="1"/>
    </xf>
    <xf numFmtId="0" fontId="0" fillId="2" borderId="3" xfId="0" applyFill="1" applyBorder="1"/>
    <xf numFmtId="0" fontId="0" fillId="2" borderId="9" xfId="0" applyFill="1" applyBorder="1" applyAlignment="1">
      <alignment vertical="top" wrapText="1"/>
    </xf>
    <xf numFmtId="164" fontId="0" fillId="2" borderId="5" xfId="0" applyNumberFormat="1" applyFill="1" applyBorder="1"/>
    <xf numFmtId="0" fontId="0" fillId="2" borderId="6" xfId="0" applyFill="1" applyBorder="1" applyAlignment="1">
      <alignment vertical="top" wrapText="1"/>
    </xf>
    <xf numFmtId="0" fontId="0" fillId="3" borderId="2" xfId="0" applyFill="1" applyBorder="1"/>
    <xf numFmtId="164" fontId="0" fillId="2" borderId="2" xfId="0" applyNumberFormat="1" applyFill="1" applyBorder="1"/>
    <xf numFmtId="2" fontId="0" fillId="2" borderId="0" xfId="0" applyNumberFormat="1" applyFill="1"/>
    <xf numFmtId="164" fontId="7" fillId="2" borderId="2" xfId="0" applyNumberFormat="1" applyFont="1" applyFill="1" applyBorder="1"/>
    <xf numFmtId="0" fontId="2" fillId="2" borderId="0" xfId="0" applyFont="1" applyFill="1"/>
    <xf numFmtId="4" fontId="1" fillId="2" borderId="0" xfId="1" applyNumberFormat="1" applyFill="1"/>
    <xf numFmtId="0" fontId="11" fillId="4" borderId="9" xfId="0" applyFont="1" applyFill="1" applyBorder="1" applyAlignment="1">
      <alignment horizontal="center" vertical="center" wrapText="1"/>
    </xf>
    <xf numFmtId="164" fontId="12" fillId="4" borderId="9" xfId="0" applyNumberFormat="1" applyFont="1" applyFill="1" applyBorder="1" applyAlignment="1">
      <alignment horizontal="center" vertical="top" wrapText="1"/>
    </xf>
    <xf numFmtId="164" fontId="13" fillId="4" borderId="9" xfId="0" applyNumberFormat="1" applyFont="1" applyFill="1" applyBorder="1" applyAlignment="1">
      <alignment horizontal="center" vertical="top" wrapText="1"/>
    </xf>
    <xf numFmtId="164" fontId="11" fillId="4" borderId="9" xfId="0" applyNumberFormat="1" applyFont="1" applyFill="1" applyBorder="1" applyAlignment="1">
      <alignment horizontal="center" vertical="top" wrapText="1"/>
    </xf>
    <xf numFmtId="0" fontId="11" fillId="4" borderId="1" xfId="0" applyFont="1" applyFill="1" applyBorder="1"/>
    <xf numFmtId="0" fontId="11" fillId="5" borderId="1" xfId="0" applyFont="1" applyFill="1" applyBorder="1"/>
    <xf numFmtId="164" fontId="14" fillId="5" borderId="1" xfId="0" applyNumberFormat="1" applyFont="1" applyFill="1" applyBorder="1"/>
    <xf numFmtId="175" fontId="14" fillId="5" borderId="1" xfId="0" applyNumberFormat="1" applyFont="1" applyFill="1" applyBorder="1"/>
    <xf numFmtId="176" fontId="14" fillId="5" borderId="1" xfId="0" applyNumberFormat="1" applyFont="1" applyFill="1" applyBorder="1"/>
    <xf numFmtId="0" fontId="0" fillId="3" borderId="3" xfId="0" applyFill="1" applyBorder="1"/>
    <xf numFmtId="2" fontId="0" fillId="2" borderId="1" xfId="0" applyNumberFormat="1" applyFill="1" applyBorder="1"/>
    <xf numFmtId="2" fontId="2" fillId="2" borderId="1" xfId="1" applyNumberFormat="1" applyFont="1" applyFill="1" applyBorder="1"/>
    <xf numFmtId="2" fontId="2" fillId="2" borderId="1" xfId="0" applyNumberFormat="1" applyFont="1" applyFill="1" applyBorder="1"/>
    <xf numFmtId="2" fontId="4" fillId="2" borderId="1" xfId="0" applyNumberFormat="1" applyFont="1" applyFill="1" applyBorder="1"/>
    <xf numFmtId="2" fontId="0" fillId="2" borderId="1" xfId="0" applyNumberFormat="1" applyFill="1" applyBorder="1" applyAlignment="1">
      <alignment wrapText="1"/>
    </xf>
    <xf numFmtId="2" fontId="0" fillId="2" borderId="1" xfId="0" applyNumberFormat="1" applyFill="1" applyBorder="1" applyAlignment="1">
      <alignment horizontal="right"/>
    </xf>
    <xf numFmtId="2" fontId="5" fillId="2" borderId="1" xfId="0" applyNumberFormat="1" applyFont="1" applyFill="1" applyBorder="1"/>
    <xf numFmtId="2" fontId="1" fillId="2" borderId="1" xfId="1" applyNumberFormat="1" applyFill="1" applyBorder="1"/>
    <xf numFmtId="0" fontId="0" fillId="2" borderId="1" xfId="0" applyFill="1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2" borderId="1" xfId="0" applyNumberFormat="1" applyFill="1" applyBorder="1" applyAlignment="1">
      <alignment vertical="center" wrapText="1"/>
    </xf>
    <xf numFmtId="2" fontId="2" fillId="2" borderId="1" xfId="1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2" fontId="0" fillId="2" borderId="1" xfId="0" applyNumberFormat="1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2" borderId="1" xfId="0" applyFill="1" applyBorder="1" applyAlignment="1">
      <alignment wrapText="1"/>
    </xf>
    <xf numFmtId="2" fontId="6" fillId="2" borderId="1" xfId="0" applyNumberFormat="1" applyFont="1" applyFill="1" applyBorder="1"/>
    <xf numFmtId="2" fontId="5" fillId="2" borderId="0" xfId="0" applyNumberFormat="1" applyFont="1" applyFill="1"/>
    <xf numFmtId="2" fontId="0" fillId="7" borderId="1" xfId="0" applyNumberFormat="1" applyFill="1" applyBorder="1"/>
    <xf numFmtId="2" fontId="7" fillId="2" borderId="0" xfId="0" applyNumberFormat="1" applyFont="1" applyFill="1"/>
    <xf numFmtId="0" fontId="7" fillId="2" borderId="0" xfId="0" applyFont="1" applyFill="1"/>
    <xf numFmtId="2" fontId="2" fillId="2" borderId="0" xfId="0" applyNumberFormat="1" applyFont="1" applyFill="1"/>
    <xf numFmtId="2" fontId="4" fillId="2" borderId="0" xfId="0" applyNumberFormat="1" applyFont="1" applyFill="1"/>
    <xf numFmtId="0" fontId="7" fillId="3" borderId="0" xfId="0" applyFont="1" applyFill="1"/>
    <xf numFmtId="166" fontId="5" fillId="2" borderId="0" xfId="0" applyNumberFormat="1" applyFont="1" applyFill="1"/>
    <xf numFmtId="165" fontId="7" fillId="2" borderId="0" xfId="0" applyNumberFormat="1" applyFont="1" applyFill="1"/>
    <xf numFmtId="167" fontId="7" fillId="2" borderId="0" xfId="0" applyNumberFormat="1" applyFont="1" applyFill="1"/>
    <xf numFmtId="4" fontId="0" fillId="2" borderId="0" xfId="0" applyNumberFormat="1" applyFill="1"/>
    <xf numFmtId="0" fontId="4" fillId="2" borderId="0" xfId="0" applyFont="1" applyFill="1"/>
    <xf numFmtId="165" fontId="0" fillId="2" borderId="0" xfId="0" applyNumberFormat="1" applyFill="1"/>
    <xf numFmtId="168" fontId="0" fillId="2" borderId="0" xfId="0" applyNumberFormat="1" applyFill="1"/>
    <xf numFmtId="169" fontId="7" fillId="2" borderId="0" xfId="0" applyNumberFormat="1" applyFont="1" applyFill="1"/>
    <xf numFmtId="1" fontId="7" fillId="2" borderId="0" xfId="0" applyNumberFormat="1" applyFont="1" applyFill="1"/>
    <xf numFmtId="170" fontId="0" fillId="2" borderId="0" xfId="0" applyNumberFormat="1" applyFill="1"/>
    <xf numFmtId="171" fontId="0" fillId="2" borderId="0" xfId="0" applyNumberFormat="1" applyFill="1"/>
    <xf numFmtId="3" fontId="8" fillId="2" borderId="0" xfId="0" applyNumberFormat="1" applyFont="1" applyFill="1"/>
    <xf numFmtId="172" fontId="0" fillId="2" borderId="0" xfId="0" applyNumberFormat="1" applyFill="1"/>
    <xf numFmtId="173" fontId="0" fillId="2" borderId="0" xfId="0" applyNumberFormat="1" applyFill="1"/>
    <xf numFmtId="3" fontId="0" fillId="2" borderId="0" xfId="0" applyNumberFormat="1" applyFill="1"/>
    <xf numFmtId="174" fontId="0" fillId="2" borderId="0" xfId="0" applyNumberFormat="1" applyFill="1"/>
    <xf numFmtId="0" fontId="7" fillId="3" borderId="3" xfId="0" applyFont="1" applyFill="1" applyBorder="1"/>
    <xf numFmtId="0" fontId="0" fillId="2" borderId="9" xfId="0" applyFill="1" applyBorder="1"/>
    <xf numFmtId="2" fontId="0" fillId="9" borderId="9" xfId="0" applyNumberFormat="1" applyFill="1" applyBorder="1"/>
    <xf numFmtId="2" fontId="0" fillId="2" borderId="9" xfId="0" applyNumberFormat="1" applyFill="1" applyBorder="1"/>
    <xf numFmtId="2" fontId="6" fillId="2" borderId="9" xfId="0" applyNumberFormat="1" applyFont="1" applyFill="1" applyBorder="1"/>
    <xf numFmtId="165" fontId="7" fillId="8" borderId="9" xfId="1" applyFont="1" applyFill="1" applyBorder="1" applyAlignment="1">
      <alignment wrapText="1"/>
    </xf>
    <xf numFmtId="0" fontId="0" fillId="2" borderId="9" xfId="0" applyFill="1" applyBorder="1" applyAlignment="1">
      <alignment horizontal="left" indent="1"/>
    </xf>
    <xf numFmtId="2" fontId="0" fillId="2" borderId="9" xfId="0" applyNumberFormat="1" applyFill="1" applyBorder="1" applyAlignment="1">
      <alignment horizontal="left" indent="1"/>
    </xf>
    <xf numFmtId="2" fontId="4" fillId="2" borderId="9" xfId="0" applyNumberFormat="1" applyFont="1" applyFill="1" applyBorder="1"/>
    <xf numFmtId="2" fontId="2" fillId="2" borderId="7" xfId="0" applyNumberFormat="1" applyFont="1" applyFill="1" applyBorder="1"/>
    <xf numFmtId="0" fontId="0" fillId="2" borderId="9" xfId="0" applyFill="1" applyBorder="1" applyAlignment="1">
      <alignment horizontal="center"/>
    </xf>
    <xf numFmtId="2" fontId="0" fillId="2" borderId="7" xfId="0" applyNumberFormat="1" applyFill="1" applyBorder="1"/>
    <xf numFmtId="2" fontId="4" fillId="2" borderId="7" xfId="0" applyNumberFormat="1" applyFont="1" applyFill="1" applyBorder="1"/>
    <xf numFmtId="0" fontId="2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vertical="top" wrapText="1"/>
    </xf>
    <xf numFmtId="0" fontId="17" fillId="2" borderId="0" xfId="0" applyFont="1" applyFill="1"/>
    <xf numFmtId="0" fontId="15" fillId="10" borderId="6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top" wrapText="1"/>
    </xf>
    <xf numFmtId="164" fontId="14" fillId="4" borderId="10" xfId="0" applyNumberFormat="1" applyFont="1" applyFill="1" applyBorder="1" applyAlignment="1">
      <alignment horizontal="center" vertical="top" wrapText="1"/>
    </xf>
    <xf numFmtId="164" fontId="11" fillId="4" borderId="10" xfId="0" applyNumberFormat="1" applyFont="1" applyFill="1" applyBorder="1" applyAlignment="1">
      <alignment horizontal="center" vertical="top" wrapText="1"/>
    </xf>
    <xf numFmtId="164" fontId="14" fillId="4" borderId="6" xfId="0" applyNumberFormat="1" applyFont="1" applyFill="1" applyBorder="1" applyAlignment="1">
      <alignment horizontal="center" vertical="top" wrapText="1"/>
    </xf>
    <xf numFmtId="164" fontId="14" fillId="4" borderId="7" xfId="0" applyNumberFormat="1" applyFont="1" applyFill="1" applyBorder="1" applyAlignment="1">
      <alignment horizontal="center" vertical="top" wrapText="1"/>
    </xf>
    <xf numFmtId="0" fontId="16" fillId="11" borderId="7" xfId="0" applyFont="1" applyFill="1" applyBorder="1" applyAlignment="1">
      <alignment horizontal="center" vertical="top" wrapText="1"/>
    </xf>
    <xf numFmtId="0" fontId="16" fillId="11" borderId="7" xfId="0" applyFont="1" applyFill="1" applyBorder="1" applyAlignment="1">
      <alignment vertical="top" wrapText="1"/>
    </xf>
    <xf numFmtId="3" fontId="16" fillId="11" borderId="8" xfId="0" applyNumberFormat="1" applyFont="1" applyFill="1" applyBorder="1" applyAlignment="1">
      <alignment horizontal="center" vertical="top" wrapText="1"/>
    </xf>
    <xf numFmtId="0" fontId="16" fillId="11" borderId="11" xfId="0" applyFont="1" applyFill="1" applyBorder="1" applyAlignment="1">
      <alignment horizontal="center" vertical="top" wrapText="1"/>
    </xf>
    <xf numFmtId="0" fontId="3" fillId="11" borderId="11" xfId="0" applyFont="1" applyFill="1" applyBorder="1" applyAlignment="1">
      <alignment vertical="center" wrapText="1"/>
    </xf>
    <xf numFmtId="0" fontId="2" fillId="12" borderId="11" xfId="0" applyFont="1" applyFill="1" applyBorder="1" applyAlignment="1">
      <alignment wrapText="1"/>
    </xf>
    <xf numFmtId="0" fontId="0" fillId="3" borderId="9" xfId="0" applyFill="1" applyBorder="1" applyAlignment="1">
      <alignment horizontal="center" wrapText="1"/>
    </xf>
    <xf numFmtId="0" fontId="0" fillId="6" borderId="9" xfId="0" applyFill="1" applyBorder="1"/>
    <xf numFmtId="0" fontId="11" fillId="5" borderId="9" xfId="0" applyFont="1" applyFill="1" applyBorder="1"/>
    <xf numFmtId="2" fontId="14" fillId="5" borderId="9" xfId="0" applyNumberFormat="1" applyFont="1" applyFill="1" applyBorder="1"/>
    <xf numFmtId="0" fontId="11" fillId="13" borderId="10" xfId="0" applyFont="1" applyFill="1" applyBorder="1" applyAlignment="1">
      <alignment wrapText="1"/>
    </xf>
    <xf numFmtId="2" fontId="11" fillId="13" borderId="10" xfId="0" applyNumberFormat="1" applyFont="1" applyFill="1" applyBorder="1" applyAlignment="1">
      <alignment wrapText="1"/>
    </xf>
    <xf numFmtId="2" fontId="11" fillId="13" borderId="7" xfId="0" applyNumberFormat="1" applyFont="1" applyFill="1" applyBorder="1" applyAlignment="1">
      <alignment wrapText="1"/>
    </xf>
    <xf numFmtId="2" fontId="13" fillId="13" borderId="7" xfId="0" applyNumberFormat="1" applyFont="1" applyFill="1" applyBorder="1" applyAlignment="1">
      <alignment wrapText="1"/>
    </xf>
    <xf numFmtId="164" fontId="6" fillId="2" borderId="1" xfId="0" applyNumberFormat="1" applyFont="1" applyFill="1" applyBorder="1"/>
    <xf numFmtId="0" fontId="7" fillId="3" borderId="9" xfId="0" applyFon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2" borderId="0" xfId="0" applyFill="1"/>
  </cellXfs>
  <cellStyles count="2">
    <cellStyle name="Comma" xfId="1" builtinId="3"/>
    <cellStyle name="Normal" xfId="0" builtinId="0"/>
  </cellStyles>
  <dxfs count="1"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</xdr:row>
      <xdr:rowOff>0</xdr:rowOff>
    </xdr:from>
    <xdr:to>
      <xdr:col>10</xdr:col>
      <xdr:colOff>209550</xdr:colOff>
      <xdr:row>5</xdr:row>
      <xdr:rowOff>95252</xdr:rowOff>
    </xdr:to>
    <xdr:sp macro="" textlink="">
      <xdr:nvSpPr>
        <xdr:cNvPr id="2" name="avatar">
          <a:extLst>
            <a:ext uri="{FF2B5EF4-FFF2-40B4-BE49-F238E27FC236}">
              <a16:creationId xmlns:a16="http://schemas.microsoft.com/office/drawing/2014/main" id="{B5DA5D70-B0E3-4F11-B53A-B98B15393641}"/>
            </a:ext>
          </a:extLst>
        </xdr:cNvPr>
        <xdr:cNvSpPr>
          <a:spLocks noChangeArrowheads="1"/>
        </xdr:cNvSpPr>
      </xdr:nvSpPr>
      <xdr:spPr bwMode="auto">
        <a:xfrm>
          <a:off x="15725775" y="2305050"/>
          <a:ext cx="209550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14</xdr:row>
      <xdr:rowOff>0</xdr:rowOff>
    </xdr:from>
    <xdr:to>
      <xdr:col>6</xdr:col>
      <xdr:colOff>190500</xdr:colOff>
      <xdr:row>15</xdr:row>
      <xdr:rowOff>95251</xdr:rowOff>
    </xdr:to>
    <xdr:sp macro="" textlink="">
      <xdr:nvSpPr>
        <xdr:cNvPr id="2" name="avatar">
          <a:extLst>
            <a:ext uri="{FF2B5EF4-FFF2-40B4-BE49-F238E27FC236}">
              <a16:creationId xmlns:a16="http://schemas.microsoft.com/office/drawing/2014/main" id="{7DD8B9A5-1CAF-44B4-B09E-7BC45C292112}"/>
            </a:ext>
          </a:extLst>
        </xdr:cNvPr>
        <xdr:cNvSpPr>
          <a:spLocks noChangeArrowheads="1"/>
        </xdr:cNvSpPr>
      </xdr:nvSpPr>
      <xdr:spPr bwMode="auto">
        <a:xfrm>
          <a:off x="6248400" y="2714625"/>
          <a:ext cx="1905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SOPEN\ECCBLIB\STATS06\27_601_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KHM\Current%20Macro%20Framework\KHM_FISC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1\ECCU\Missions\Miss0305\desk%20inputs%20for%20tables\fiscal%20table%200204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Assignment/Trade%20Assessment/Master%20Data-%20Import%20Export%20Data%20(2011-Q1%202020)%200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rack%20Record%20for%20Grants%20File%20%20Sept%20%20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ocuments%20and%20Settings\CVISCONTI\My%20Local%20Documents\!Caribbean1\Antigua\FISC\ATG%20Fiscal%20060103%20001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cbnt\Users\DOCSOPEN\ECCBLIB\STATS06\27_601_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TG_FIS_BRF1100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zz\AppData\Local\Microsoft\Windows\Temporary%20Internet%20Files\Content.IE5\0J8N1E89\ECCBLIB-%23532948-v1-DMAS__Dominica_DSA_Templa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stjuste\Desktop\blank%20template\dsatemplate-St.%20Lucia-7-jun-2011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SYSTEM\WRS97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AD2ADE2\Quarterly%20eco%20&amp;%20fiscal%20data%202005-2008%20from%20anthony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WIN\Temporary%20Internet%20Files\OLKD136\ATG_monproj_adb_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ichel%20marion\My%20Documents\CARTAC-2\Barbados\MTFF-DSA-2011\completed%20DSA%20workbooks\Market_Access_DSA_-_Fiscal(-Bbds-24-nov-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worldbank.org/Documents%20and%20Settings/wb96681/My%20Documents/Bhutan/MTFF/Data/BOP%20graph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late97\IL_TEMP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tenzin/LOCALS~1/Temp/Temporary%20Directory%201%20for%20(g)%20BPFFS%20-%20Compilation%20(20%2001%202012).zip/BOP%20to%20be%20replaced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lassification_correspondence%20tabl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ichel%20marion\Desktop\DSA-Barbados\Market_Access_DSA_-_External(1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\Temporary%20Internet%20Files\OLK2291\WEOTemplat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SECTORS\EXTERNAL\BOP\Ad-hoc%20fiscal%20tables%20(calc.%20fin.%20gap%20after%20debt%20resched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tats11\Local%20Settings\Temporary%20Internet%20Files\OLK38\ECCBLIB-%23369785-v1-NA_-_GDP_Index__ECCU__Jan_to_Mar_2000_to_2006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hstephen\Local%20Settings\Temporary%20Internet%20Files\OLK11A\ECCBLIB-%23440860-v1-Antigua_and_Barbuda_SATAP_2008.XLS" TargetMode="External"/></Relationships>
</file>

<file path=xl/externalLinks/_rels/externalLink3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onam%20Laendup\GDP\GDP_workingfiles_2022\SUT\SUT%202017_rebasing_14062023FINAL.xls" TargetMode="External"/><Relationship Id="rId1" Type="http://schemas.openxmlformats.org/officeDocument/2006/relationships/externalLinkPath" Target="/Sonam%20Laendup/GDP/GDP_workingfiles_2022/SUT/SUT%202017_rebasing_14062023FI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GDP%20Rebasing%202017/SARTTAC_TA20200127/Government/10.%20General%20Government_Rebasi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cbnt\users\Graphics\FAT\country%20tab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CHEN_2010\Documents%20and%20Settings\wb96681\My%20Documents\Bhutan\MTFF\Data\BOP%20graph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ichael\Local%20Settings\Temporary%20Internet%20Files\OLK24\GDP%20at%202006%20Prices%20(Rev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stephen\Application%20Data\Hummingbird\DM\Temp\ECCBLIB-%23352435-v1-BOP_-_St_Vincent_and_the_Grenadines__2005_Series_(Mission_2006)_-_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tenzin/LOCALS~1/Temp/Temporary%20Directory%201%20for%20(g)%20BPFFS%20-%20Compilation%20(20%2001%202012).zip/BOP%20graph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8.%20ALL_structu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est_Rates"/>
      <sheetName val="Deposits"/>
      <sheetName val="Sectoral_distribution"/>
      <sheetName val="Loans"/>
      <sheetName val="For__Assets"/>
      <sheetName val="For__Liabilities"/>
      <sheetName val="Assets"/>
      <sheetName val="Liabilities"/>
      <sheetName val="gdp-_nominal"/>
      <sheetName val="gdp-real"/>
      <sheetName val="CPI"/>
      <sheetName val="MS"/>
      <sheetName val="NEP"/>
      <sheetName val="Tourism"/>
      <sheetName val="Trade"/>
      <sheetName val="Fiscal"/>
      <sheetName val="BOP"/>
      <sheetName val="Selected_Economic_Indicators"/>
      <sheetName val="Credits-_Add_on_&amp;_Reducing"/>
      <sheetName val="Sheet7"/>
      <sheetName val="Sheet6"/>
      <sheetName val="Sheet5"/>
      <sheetName val="Sheet4"/>
      <sheetName val="APPENDIX_10_"/>
      <sheetName val="visitors,q-02-05"/>
      <sheetName val="sei-suggested"/>
      <sheetName val="input-Cen_Gov"/>
      <sheetName val="input-other"/>
      <sheetName val="Title"/>
      <sheetName val="Assumptions"/>
      <sheetName val="Output_for_BPFFS"/>
      <sheetName val="Summary-Debt"/>
      <sheetName val="Summary-IFIs_Grants"/>
      <sheetName val="ADB"/>
      <sheetName val="IDA"/>
      <sheetName val="IFAD"/>
      <sheetName val="JICA"/>
      <sheetName val="GoA"/>
      <sheetName val="Denmark"/>
      <sheetName val="BHSL"/>
      <sheetName val="KFAED"/>
      <sheetName val="GoI_Rupee_Debt"/>
      <sheetName val="Hydropower-Others"/>
      <sheetName val="Nikachu"/>
      <sheetName val="Dagachu"/>
      <sheetName val="Non-Hydro_Corporate"/>
      <sheetName val="workings_India_pipeline_hydro"/>
      <sheetName val="Hydropower-India"/>
      <sheetName val="On-Lent_loans-same_terms"/>
      <sheetName val="SCF_&amp;_DCCL_&amp;_Nikachu_ICB"/>
      <sheetName val="Domestic_debt"/>
      <sheetName val="5_&amp;__yrs_bonds"/>
      <sheetName val="Govt__guarantees"/>
      <sheetName val="Drukair_Bonds_for_3rd_aircraft"/>
      <sheetName val="NHDCL_Housing_"/>
      <sheetName val="Pipeline_IFIs_Grants"/>
      <sheetName val="10FYP_Borrowings"/>
      <sheetName val="11FYP_Borrowings"/>
      <sheetName val="11FYP_Repayment"/>
      <sheetName val="12FYP_Borrowings"/>
      <sheetName val="Net_Lending_&amp;_Recoveries"/>
      <sheetName val="Interest_from_Lending"/>
      <sheetName val="Data_for_Michel"/>
      <sheetName val="Data_for_Debt_Policy"/>
      <sheetName val="NSB-GDP_(10_04_17)"/>
      <sheetName val="RMA_-BoP_(10_04_17)"/>
      <sheetName val="DRC-Revenue_(10_04_17)"/>
      <sheetName val="DHPS-Electricity_(10_04_17)"/>
      <sheetName val="Graph"/>
      <sheetName val="Rupee_and_CC_Charts"/>
      <sheetName val="Sheet1"/>
      <sheetName val="Interest_Rates1"/>
      <sheetName val="Sectoral_distribution1"/>
      <sheetName val="For__Assets1"/>
      <sheetName val="For__Liabilities1"/>
      <sheetName val="gdp-_nominal1"/>
      <sheetName val="Selected_Economic_Indicators1"/>
      <sheetName val="Credits-_Add_on_&amp;_Reducing1"/>
      <sheetName val="APPENDIX_10_1"/>
      <sheetName val="input-Cen_Gov1"/>
      <sheetName val="Output_for_BPFFS1"/>
      <sheetName val="Summary-IFIs_Grants1"/>
      <sheetName val="GoI_Rupee_Debt1"/>
      <sheetName val="Non-Hydro_Corporate1"/>
      <sheetName val="workings_India_pipeline_hydro1"/>
      <sheetName val="On-Lent_loans-same_terms1"/>
      <sheetName val="SCF_&amp;_DCCL_&amp;_Nikachu_ICB1"/>
      <sheetName val="Domestic_debt1"/>
      <sheetName val="5_&amp;__yrs_bonds1"/>
      <sheetName val="Govt__guarantees1"/>
      <sheetName val="Drukair_Bonds_for_3rd_aircraft1"/>
      <sheetName val="NHDCL_Housing_1"/>
      <sheetName val="Pipeline_IFIs_Grants1"/>
      <sheetName val="10FYP_Borrowings1"/>
      <sheetName val="11FYP_Borrowings1"/>
      <sheetName val="11FYP_Repayment1"/>
      <sheetName val="12FYP_Borrowings1"/>
      <sheetName val="Net_Lending_&amp;_Recoveries1"/>
      <sheetName val="Interest_from_Lending1"/>
      <sheetName val="Data_for_Michel1"/>
      <sheetName val="Data_for_Debt_Policy1"/>
      <sheetName val="NSB-GDP_(10_04_17)1"/>
      <sheetName val="RMA_-BoP_(10_04_17)1"/>
      <sheetName val="DRC-Revenue_(10_04_17)1"/>
      <sheetName val="DHPS-Electricity_(10_04_17)1"/>
      <sheetName val="Rupee_and_CC_Charts1"/>
      <sheetName val="Interest_Rates2"/>
      <sheetName val="Sectoral_distribution2"/>
      <sheetName val="For__Assets2"/>
      <sheetName val="For__Liabilities2"/>
      <sheetName val="gdp-_nominal2"/>
      <sheetName val="Selected_Economic_Indicators2"/>
      <sheetName val="Credits-_Add_on_&amp;_Reducing2"/>
      <sheetName val="APPENDIX_10_2"/>
      <sheetName val="input-Cen_Gov2"/>
      <sheetName val="Output_for_BPFFS2"/>
      <sheetName val="Summary-IFIs_Grants2"/>
      <sheetName val="GoI_Rupee_Debt2"/>
      <sheetName val="Non-Hydro_Corporate2"/>
      <sheetName val="workings_India_pipeline_hydro2"/>
      <sheetName val="On-Lent_loans-same_terms2"/>
      <sheetName val="SCF_&amp;_DCCL_&amp;_Nikachu_ICB2"/>
      <sheetName val="Domestic_debt2"/>
      <sheetName val="5_&amp;__yrs_bonds2"/>
      <sheetName val="Govt__guarantees2"/>
      <sheetName val="Drukair_Bonds_for_3rd_aircraft2"/>
      <sheetName val="NHDCL_Housing_2"/>
      <sheetName val="Pipeline_IFIs_Grants2"/>
      <sheetName val="10FYP_Borrowings2"/>
      <sheetName val="11FYP_Borrowings2"/>
      <sheetName val="11FYP_Repayment2"/>
      <sheetName val="12FYP_Borrowings2"/>
      <sheetName val="Net_Lending_&amp;_Recoveries2"/>
      <sheetName val="Interest_from_Lending2"/>
      <sheetName val="Data_for_Michel2"/>
      <sheetName val="Data_for_Debt_Policy2"/>
      <sheetName val="NSB-GDP_(10_04_17)2"/>
      <sheetName val="RMA_-BoP_(10_04_17)2"/>
      <sheetName val="DRC-Revenue_(10_04_17)2"/>
      <sheetName val="DHPS-Electricity_(10_04_17)2"/>
      <sheetName val="Rupee_and_CC_Charts2"/>
      <sheetName val="Interest Rates"/>
      <sheetName val="Sectoral distribution"/>
      <sheetName val="For. Assets"/>
      <sheetName val="For. Liabilities"/>
      <sheetName val="gdp- nominal"/>
      <sheetName val="Selected Economic Indicators"/>
      <sheetName val="Credits- Add on &amp; Reducing"/>
      <sheetName val="APPENDIX 10 "/>
      <sheetName val="input-Cen Gov"/>
      <sheetName val="Output for BPFFS"/>
      <sheetName val="Summary-IFIs Grants"/>
      <sheetName val="GoI Rupee Debt"/>
      <sheetName val="Non-Hydro Corporate"/>
      <sheetName val="workings India pipeline hydro"/>
      <sheetName val="On-Lent loans-same terms"/>
      <sheetName val="SCF &amp; DCCL &amp; Nikachu ICB"/>
      <sheetName val="Domestic debt"/>
      <sheetName val="5 &amp;  yrs bonds"/>
      <sheetName val="Govt. guarantees"/>
      <sheetName val="Drukair Bonds for 3rd aircraft"/>
      <sheetName val="NHDCL Housing "/>
      <sheetName val="Pipeline IFIs Grants"/>
      <sheetName val="10FYP Borrowings"/>
      <sheetName val="11FYP Borrowings"/>
      <sheetName val="11FYP Repayment"/>
      <sheetName val="12FYP Borrowings"/>
      <sheetName val="Net Lending &amp; Recoveries"/>
      <sheetName val="Interest from Lending"/>
      <sheetName val="Data for Michel"/>
      <sheetName val="Data for Debt Policy"/>
      <sheetName val="NSB-GDP (10.04.17)"/>
      <sheetName val="RMA -BoP (10.04.17)"/>
      <sheetName val="DRC-Revenue (10.04.17)"/>
      <sheetName val="DHPS-Electricity (10.04.17)"/>
      <sheetName val="Rupee and CC Cha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STANDING_MIGRATION_ISSUES"/>
      <sheetName val="Contents"/>
      <sheetName val="In_MT_A"/>
      <sheetName val="OUT_MT_A"/>
      <sheetName val="OUT_MT_M"/>
      <sheetName val="Main"/>
      <sheetName val="ST"/>
      <sheetName val="MT"/>
      <sheetName val="GFS86"/>
      <sheetName val="Tab4_(86)"/>
      <sheetName val="Tab5_(01)"/>
      <sheetName val="Rev_Mob"/>
      <sheetName val="Tax_Chart"/>
      <sheetName val="expchart"/>
      <sheetName val="RevMon"/>
      <sheetName val="Chart_data_(Oct)"/>
      <sheetName val="MDRI_Assumptions"/>
      <sheetName val="TOFEEco"/>
      <sheetName val="TOFE_Rev"/>
      <sheetName val="TOFE_Exp"/>
      <sheetName val="TOF_2012"/>
      <sheetName val="IN_monthly_10"/>
      <sheetName val="IN_monthly_09"/>
      <sheetName val="IN_monthly_08"/>
      <sheetName val="IN_monthly_07"/>
      <sheetName val="IN_monthly_06"/>
      <sheetName val="domestic_debt"/>
      <sheetName val="Data_for_DSA_Annex"/>
      <sheetName val="Debt_Sustainability"/>
      <sheetName val="EDSS_out"/>
      <sheetName val="Sheet1"/>
      <sheetName val="IN_monthly_05"/>
      <sheetName val="IN_monthly_04"/>
      <sheetName val="IN_monthly_03"/>
      <sheetName val="IN_monthly_02"/>
      <sheetName val="IN_monthly01"/>
      <sheetName val="IN_monthly00"/>
      <sheetName val="IN_monthly99"/>
      <sheetName val="ControlSheet"/>
      <sheetName val="Module1"/>
      <sheetName val="Module2"/>
      <sheetName val="Module3"/>
      <sheetName val="Module4"/>
      <sheetName val="Module5"/>
      <sheetName val="Sheet2"/>
      <sheetName val="Budget_performance"/>
      <sheetName val="Sheet3"/>
      <sheetName val="Sheet4"/>
      <sheetName val="Sheet5"/>
      <sheetName val="OUTSTANDING_MIGRATION_ISSUES1"/>
      <sheetName val="Tab4_(86)1"/>
      <sheetName val="Tab5_(01)1"/>
      <sheetName val="Rev_Mob1"/>
      <sheetName val="Tax_Chart1"/>
      <sheetName val="Chart_data_(Oct)1"/>
      <sheetName val="MDRI_Assumptions1"/>
      <sheetName val="TOF_20121"/>
      <sheetName val="IN_monthly_101"/>
      <sheetName val="IN_monthly_091"/>
      <sheetName val="IN_monthly_081"/>
      <sheetName val="IN_monthly_071"/>
      <sheetName val="IN_monthly_061"/>
      <sheetName val="domestic_debt1"/>
      <sheetName val="Data_for_DSA_Annex1"/>
      <sheetName val="Debt_Sustainability1"/>
      <sheetName val="IN_monthly_051"/>
      <sheetName val="IN_monthly_041"/>
      <sheetName val="IN_monthly_031"/>
      <sheetName val="IN_monthly_021"/>
      <sheetName val="Budget_performance1"/>
      <sheetName val="OUTSTANDING_MIGRATION_ISSUES2"/>
      <sheetName val="Tab4_(86)2"/>
      <sheetName val="Tab5_(01)2"/>
      <sheetName val="Rev_Mob2"/>
      <sheetName val="Tax_Chart2"/>
      <sheetName val="Chart_data_(Oct)2"/>
      <sheetName val="MDRI_Assumptions2"/>
      <sheetName val="TOF_20122"/>
      <sheetName val="IN_monthly_102"/>
      <sheetName val="IN_monthly_092"/>
      <sheetName val="IN_monthly_082"/>
      <sheetName val="IN_monthly_072"/>
      <sheetName val="IN_monthly_062"/>
      <sheetName val="domestic_debt2"/>
      <sheetName val="Data_for_DSA_Annex2"/>
      <sheetName val="Debt_Sustainability2"/>
      <sheetName val="IN_monthly_052"/>
      <sheetName val="IN_monthly_042"/>
      <sheetName val="IN_monthly_032"/>
      <sheetName val="IN_monthly_022"/>
      <sheetName val="Budget_performance2"/>
      <sheetName val="OUTSTANDING MIGRATION ISSUES"/>
      <sheetName val="Tab4 (86)"/>
      <sheetName val="Tab5 (01)"/>
      <sheetName val="Rev Mob"/>
      <sheetName val="Tax Chart"/>
      <sheetName val="Chart data (Oct)"/>
      <sheetName val="MDRI Assumptions"/>
      <sheetName val="TOF 2012"/>
      <sheetName val="IN_monthly 10"/>
      <sheetName val="IN_monthly 09"/>
      <sheetName val="IN_monthly 08"/>
      <sheetName val="IN_monthly 07"/>
      <sheetName val="IN_monthly 06"/>
      <sheetName val="domestic debt"/>
      <sheetName val="Data for DSA Annex"/>
      <sheetName val="Debt Sustainability"/>
      <sheetName val="IN_monthly 05"/>
      <sheetName val="IN_monthly 04"/>
      <sheetName val="IN_monthly 03"/>
      <sheetName val="IN_monthly 02"/>
      <sheetName val="Budget performance"/>
    </sheetNames>
    <sheetDataSet>
      <sheetData sheetId="0"/>
      <sheetData sheetId="1" refreshError="1">
        <row r="14">
          <cell r="B14" t="str">
            <v>\\data3\users1\tferidhanusetyawan\My Documents\KHM_MT.dmx</v>
          </cell>
        </row>
        <row r="16">
          <cell r="B16" t="str">
            <v>\\Data2\apd\Data\KHM\</v>
          </cell>
        </row>
        <row r="17">
          <cell r="B17" t="str">
            <v>E:\KHM\DMX\</v>
          </cell>
        </row>
        <row r="18">
          <cell r="B18" t="str">
            <v>\\data3\users1\tferidhanusetyawan\My Documents\</v>
          </cell>
        </row>
        <row r="21">
          <cell r="B21" t="str">
            <v>DMX\CD_KHM.dmx</v>
          </cell>
        </row>
        <row r="30">
          <cell r="F30" t="str">
            <v>\\data2\apd\Data/KHM\DMX\TOFE.dmx</v>
          </cell>
        </row>
      </sheetData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_2"/>
      <sheetName val="Table_21"/>
      <sheetName val="Table_22"/>
      <sheetName val="Table 2"/>
    </sheetNames>
    <sheetDataSet>
      <sheetData sheetId="0">
        <row r="1">
          <cell r="B1" t="str">
            <v>Table 2. ECCU: Selected Central Government Indicators by Country 1/</v>
          </cell>
        </row>
        <row r="2">
          <cell r="B2" t="str">
            <v>(In percentage of GDP)</v>
          </cell>
        </row>
        <row r="4">
          <cell r="D4">
            <v>0</v>
          </cell>
        </row>
        <row r="6">
          <cell r="G6" t="str">
            <v xml:space="preserve">Proj </v>
          </cell>
        </row>
        <row r="7">
          <cell r="F7" t="str">
            <v>Est.</v>
          </cell>
        </row>
        <row r="8">
          <cell r="C8">
            <v>2000</v>
          </cell>
          <cell r="D8">
            <v>2001</v>
          </cell>
          <cell r="E8">
            <v>2002</v>
          </cell>
          <cell r="F8">
            <v>2003</v>
          </cell>
          <cell r="G8">
            <v>2004</v>
          </cell>
        </row>
        <row r="10">
          <cell r="A10" t="str">
            <v>Total Revenues and Grants</v>
          </cell>
          <cell r="C10">
            <v>27.814655080121049</v>
          </cell>
          <cell r="D10">
            <v>26.278756315573553</v>
          </cell>
          <cell r="E10">
            <v>27.876602413203177</v>
          </cell>
          <cell r="F10">
            <v>29.262888044376385</v>
          </cell>
          <cell r="G10">
            <v>28.921734498776907</v>
          </cell>
        </row>
        <row r="11">
          <cell r="B11" t="str">
            <v>Antigua and Barbuda</v>
          </cell>
          <cell r="C11">
            <v>21.694512255035754</v>
          </cell>
          <cell r="D11">
            <v>19.2124090292983</v>
          </cell>
          <cell r="E11">
            <v>21.45004890972081</v>
          </cell>
          <cell r="F11">
            <v>20.984644978783589</v>
          </cell>
          <cell r="G11">
            <v>21.404423119520072</v>
          </cell>
        </row>
        <row r="12">
          <cell r="B12" t="str">
            <v>Dominica</v>
          </cell>
          <cell r="C12">
            <v>37.596899224806208</v>
          </cell>
          <cell r="D12">
            <v>30.229205708519537</v>
          </cell>
          <cell r="E12">
            <v>32.739485981308412</v>
          </cell>
          <cell r="F12">
            <v>40.160247399493954</v>
          </cell>
          <cell r="G12">
            <v>39.524324324324326</v>
          </cell>
        </row>
        <row r="13">
          <cell r="B13" t="str">
            <v>Grenada</v>
          </cell>
          <cell r="C13">
            <v>29.82355533322314</v>
          </cell>
          <cell r="D13">
            <v>31.029788183491071</v>
          </cell>
          <cell r="E13">
            <v>29.18552549335579</v>
          </cell>
          <cell r="F13">
            <v>34.992062370435605</v>
          </cell>
          <cell r="G13">
            <v>33.080926724843465</v>
          </cell>
        </row>
        <row r="14">
          <cell r="B14" t="str">
            <v>St. Kitts and Nevis</v>
          </cell>
          <cell r="C14">
            <v>29.866502771097881</v>
          </cell>
          <cell r="D14">
            <v>28.960020081650196</v>
          </cell>
          <cell r="E14">
            <v>34.81140533778148</v>
          </cell>
          <cell r="F14">
            <v>33.069809428284856</v>
          </cell>
          <cell r="G14">
            <v>34.795726017170587</v>
          </cell>
        </row>
        <row r="15">
          <cell r="B15" t="str">
            <v>St. Lucia</v>
          </cell>
          <cell r="C15">
            <v>27.044729747501311</v>
          </cell>
          <cell r="D15">
            <v>25.84421815554477</v>
          </cell>
          <cell r="E15">
            <v>26.249512458031425</v>
          </cell>
          <cell r="F15">
            <v>26.96771966582499</v>
          </cell>
          <cell r="G15">
            <v>26.357189610819592</v>
          </cell>
        </row>
        <row r="16">
          <cell r="B16" t="str">
            <v>St. Vincent and the Grenadines</v>
          </cell>
          <cell r="C16">
            <v>29.46961325966851</v>
          </cell>
          <cell r="D16">
            <v>30.595927116827433</v>
          </cell>
          <cell r="E16">
            <v>32.144763860369608</v>
          </cell>
          <cell r="F16">
            <v>32.218557200404646</v>
          </cell>
          <cell r="G16">
            <v>31.245641502022874</v>
          </cell>
        </row>
        <row r="18">
          <cell r="A18" t="str">
            <v>Current Expenditure</v>
          </cell>
          <cell r="C18">
            <v>25.233959313832248</v>
          </cell>
          <cell r="D18">
            <v>26.59723359758766</v>
          </cell>
          <cell r="E18">
            <v>27.744615592444603</v>
          </cell>
          <cell r="F18">
            <v>26.606917885123586</v>
          </cell>
          <cell r="G18">
            <v>27.198295646785486</v>
          </cell>
        </row>
        <row r="19">
          <cell r="B19" t="str">
            <v>Antigua and Barbuda</v>
          </cell>
          <cell r="C19">
            <v>24.597071308477535</v>
          </cell>
          <cell r="D19">
            <v>25.597051439370244</v>
          </cell>
          <cell r="E19">
            <v>27.095357788873038</v>
          </cell>
          <cell r="F19">
            <v>23.757498902599618</v>
          </cell>
          <cell r="G19">
            <v>25.00230733733272</v>
          </cell>
        </row>
        <row r="20">
          <cell r="B20" t="str">
            <v>Dominica</v>
          </cell>
          <cell r="C20">
            <v>31.838316722037654</v>
          </cell>
          <cell r="D20">
            <v>33.08346547498919</v>
          </cell>
          <cell r="E20">
            <v>33.060747663551403</v>
          </cell>
          <cell r="F20">
            <v>31.360697216755696</v>
          </cell>
          <cell r="G20">
            <v>30.306756756756752</v>
          </cell>
        </row>
        <row r="21">
          <cell r="B21" t="str">
            <v>Grenada</v>
          </cell>
          <cell r="C21">
            <v>20.803106923937662</v>
          </cell>
          <cell r="D21">
            <v>24.222857518401685</v>
          </cell>
          <cell r="E21">
            <v>26.130069677159444</v>
          </cell>
          <cell r="F21">
            <v>24.695778825960303</v>
          </cell>
          <cell r="G21">
            <v>27.171867375242403</v>
          </cell>
        </row>
        <row r="22">
          <cell r="B22" t="str">
            <v>St. Kitts and Nevis</v>
          </cell>
          <cell r="C22">
            <v>33.977261490055064</v>
          </cell>
          <cell r="D22">
            <v>32.9301842372153</v>
          </cell>
          <cell r="E22">
            <v>34.034438386155131</v>
          </cell>
          <cell r="F22">
            <v>33.656288866599802</v>
          </cell>
          <cell r="G22">
            <v>35.713419186263536</v>
          </cell>
        </row>
        <row r="23">
          <cell r="B23" t="str">
            <v>St. Lucia</v>
          </cell>
          <cell r="C23">
            <v>20.997665702261965</v>
          </cell>
          <cell r="D23">
            <v>22.645706883121282</v>
          </cell>
          <cell r="E23">
            <v>23.768879769565249</v>
          </cell>
          <cell r="F23">
            <v>25.117010926854988</v>
          </cell>
          <cell r="G23">
            <v>23.992250263309135</v>
          </cell>
        </row>
        <row r="24">
          <cell r="B24" t="str">
            <v>St. Vincent and the Grenadines</v>
          </cell>
          <cell r="C24">
            <v>26.622099447513815</v>
          </cell>
          <cell r="D24">
            <v>27.726688102893892</v>
          </cell>
          <cell r="E24">
            <v>28.343942505133469</v>
          </cell>
          <cell r="F24">
            <v>27.10742757864482</v>
          </cell>
          <cell r="G24">
            <v>27.060241155848985</v>
          </cell>
        </row>
        <row r="26">
          <cell r="B26" t="str">
            <v xml:space="preserve">   Of which:</v>
          </cell>
        </row>
        <row r="27">
          <cell r="B27" t="str">
            <v xml:space="preserve">      Interest payments</v>
          </cell>
          <cell r="C27">
            <v>3.3729075721644035</v>
          </cell>
          <cell r="D27">
            <v>3.6690562231278383</v>
          </cell>
          <cell r="E27">
            <v>4.0444862987829682</v>
          </cell>
          <cell r="F27">
            <v>4.3506594518532724</v>
          </cell>
          <cell r="G27">
            <v>4.4158378495494732</v>
          </cell>
        </row>
        <row r="28">
          <cell r="B28" t="str">
            <v xml:space="preserve">     Antigua and Barbuda</v>
          </cell>
          <cell r="C28">
            <v>4.7049467765707735</v>
          </cell>
          <cell r="D28">
            <v>4.3647068084662708</v>
          </cell>
          <cell r="E28">
            <v>4.0348733951497859</v>
          </cell>
          <cell r="F28">
            <v>3.7555479685899624</v>
          </cell>
          <cell r="G28">
            <v>3.507152745731426</v>
          </cell>
        </row>
        <row r="29">
          <cell r="B29" t="str">
            <v xml:space="preserve">     Dominica</v>
          </cell>
          <cell r="C29">
            <v>4.9695459579180508</v>
          </cell>
          <cell r="D29">
            <v>5.3048868386910764</v>
          </cell>
          <cell r="E29">
            <v>5.490654205607477</v>
          </cell>
          <cell r="F29">
            <v>5.8616811920157446</v>
          </cell>
          <cell r="G29">
            <v>5.9459459459459465</v>
          </cell>
        </row>
        <row r="30">
          <cell r="B30" t="str">
            <v xml:space="preserve">     Grenada</v>
          </cell>
          <cell r="C30">
            <v>2.1804235812194874</v>
          </cell>
          <cell r="D30">
            <v>2.6178270992939767</v>
          </cell>
          <cell r="E30">
            <v>4.7412714021498292</v>
          </cell>
          <cell r="F30">
            <v>5.2890222545897974</v>
          </cell>
          <cell r="G30">
            <v>6.0974159051544374</v>
          </cell>
        </row>
        <row r="31">
          <cell r="B31" t="str">
            <v xml:space="preserve">     St. Kitts and Nevis</v>
          </cell>
          <cell r="C31">
            <v>4.9728666142263176</v>
          </cell>
          <cell r="D31">
            <v>5.6506711710356692</v>
          </cell>
          <cell r="E31">
            <v>7.2787044412009987</v>
          </cell>
          <cell r="F31">
            <v>7.711534603811435</v>
          </cell>
          <cell r="G31">
            <v>7.9256252332960049</v>
          </cell>
        </row>
        <row r="32">
          <cell r="B32" t="str">
            <v xml:space="preserve">     St. Lucia</v>
          </cell>
          <cell r="C32">
            <v>1.6164737857268106</v>
          </cell>
          <cell r="D32">
            <v>2.4087432687205772</v>
          </cell>
          <cell r="E32">
            <v>2.1152278259773909</v>
          </cell>
          <cell r="F32">
            <v>2.9618812793982001</v>
          </cell>
          <cell r="G32">
            <v>2.9192352548135783</v>
          </cell>
        </row>
        <row r="33">
          <cell r="B33" t="str">
            <v xml:space="preserve">     St. Vincent and the Grenadines</v>
          </cell>
          <cell r="C33">
            <v>2.8309392265193369</v>
          </cell>
          <cell r="D33">
            <v>2.6387995712754559</v>
          </cell>
          <cell r="E33">
            <v>2.6776180698151948</v>
          </cell>
          <cell r="F33">
            <v>2.6918231565686392</v>
          </cell>
          <cell r="G33">
            <v>2.6537420007758716</v>
          </cell>
        </row>
        <row r="35">
          <cell r="A35" t="str">
            <v>Saving (current revenue less current expenditure)</v>
          </cell>
          <cell r="C35">
            <v>-0.27583302326070214</v>
          </cell>
          <cell r="D35">
            <v>-2.0160148893660095</v>
          </cell>
          <cell r="E35">
            <v>-2.0782788035065289</v>
          </cell>
          <cell r="F35">
            <v>9.7648799564783798E-2</v>
          </cell>
          <cell r="G35">
            <v>-1.0042169826455871</v>
          </cell>
        </row>
        <row r="36">
          <cell r="B36" t="str">
            <v>Antigua and Barbuda</v>
          </cell>
          <cell r="C36">
            <v>-6.8206142420437779</v>
          </cell>
          <cell r="D36">
            <v>-6.9170550886247542</v>
          </cell>
          <cell r="E36">
            <v>-6.8950541410230271</v>
          </cell>
          <cell r="F36">
            <v>-2.9838396332244081</v>
          </cell>
          <cell r="G36">
            <v>-4.188562574988465</v>
          </cell>
        </row>
        <row r="37">
          <cell r="B37" t="str">
            <v>Dominica</v>
          </cell>
          <cell r="C37">
            <v>-4.0697674418604661</v>
          </cell>
          <cell r="D37">
            <v>-4.685022343952717</v>
          </cell>
          <cell r="E37">
            <v>-5.0379672897196262</v>
          </cell>
          <cell r="F37">
            <v>-0.18273826258082815</v>
          </cell>
          <cell r="G37">
            <v>-0.66621621621620941</v>
          </cell>
        </row>
        <row r="38">
          <cell r="B38" t="str">
            <v>Grenada</v>
          </cell>
          <cell r="C38">
            <v>6.0198257611358255</v>
          </cell>
          <cell r="D38">
            <v>2.5210286071053085</v>
          </cell>
          <cell r="E38">
            <v>0.64953453948371875</v>
          </cell>
          <cell r="F38">
            <v>3.2508075223562076</v>
          </cell>
          <cell r="G38">
            <v>-2.4868690457416416</v>
          </cell>
        </row>
        <row r="39">
          <cell r="B39" t="str">
            <v>St. Kitts and Nevis</v>
          </cell>
          <cell r="C39">
            <v>-5.2479651466456883</v>
          </cell>
          <cell r="D39">
            <v>-4.8607958702191674</v>
          </cell>
          <cell r="E39">
            <v>-2.856269078398666</v>
          </cell>
          <cell r="F39">
            <v>-1.4204814443330032</v>
          </cell>
          <cell r="G39">
            <v>-1.7266703994027663</v>
          </cell>
        </row>
        <row r="40">
          <cell r="B40" t="str">
            <v>St. Lucia</v>
          </cell>
          <cell r="C40">
            <v>5.4500646589514288</v>
          </cell>
          <cell r="D40">
            <v>1.5627962609647865</v>
          </cell>
          <cell r="E40">
            <v>0.48232711742292245</v>
          </cell>
          <cell r="F40">
            <v>0.25491376817913741</v>
          </cell>
          <cell r="G40">
            <v>1.5882647431277148</v>
          </cell>
        </row>
        <row r="41">
          <cell r="B41" t="str">
            <v>St. Vincent and the Grenadines</v>
          </cell>
          <cell r="C41">
            <v>1.634254143646408</v>
          </cell>
          <cell r="D41">
            <v>0.90782422293676002</v>
          </cell>
          <cell r="E41">
            <v>2.6427104722792616</v>
          </cell>
          <cell r="F41">
            <v>4.0442424913318895</v>
          </cell>
          <cell r="G41">
            <v>2.691490820132568</v>
          </cell>
        </row>
        <row r="43">
          <cell r="A43" t="str">
            <v>Primary balance</v>
          </cell>
          <cell r="C43">
            <v>-1.786983974398594</v>
          </cell>
          <cell r="D43">
            <v>-4.2117113768393439</v>
          </cell>
          <cell r="E43">
            <v>-6.8213773567050389</v>
          </cell>
          <cell r="F43">
            <v>-1.19376430950269</v>
          </cell>
          <cell r="G43">
            <v>-1.3868609281301978</v>
          </cell>
        </row>
        <row r="44">
          <cell r="B44" t="str">
            <v>Antigua and Barbuda</v>
          </cell>
          <cell r="C44">
            <v>-0.30608501337409061</v>
          </cell>
          <cell r="D44">
            <v>-6.7548991090605774</v>
          </cell>
          <cell r="E44">
            <v>-6.687944947523941</v>
          </cell>
          <cell r="F44">
            <v>-2.977776959469348</v>
          </cell>
          <cell r="G44">
            <v>-1.867381218274113</v>
          </cell>
        </row>
        <row r="45">
          <cell r="B45" t="str">
            <v>Dominica</v>
          </cell>
          <cell r="C45">
            <v>-5.9108527131782909</v>
          </cell>
          <cell r="D45">
            <v>-3.243477007351879</v>
          </cell>
          <cell r="E45">
            <v>0.10221962616822368</v>
          </cell>
          <cell r="F45">
            <v>4.5122294068034838</v>
          </cell>
          <cell r="G45">
            <v>2.8412162162162207</v>
          </cell>
        </row>
        <row r="46">
          <cell r="B46" t="str">
            <v>Grenada</v>
          </cell>
          <cell r="C46">
            <v>-0.99509072279714528</v>
          </cell>
          <cell r="D46">
            <v>-5.8364334628961982</v>
          </cell>
          <cell r="E46">
            <v>-14.583446654092432</v>
          </cell>
          <cell r="F46">
            <v>0.41501237382290851</v>
          </cell>
          <cell r="G46">
            <v>-0.14731152406699413</v>
          </cell>
        </row>
        <row r="47">
          <cell r="B47" t="str">
            <v>St. Kitts and Nevis</v>
          </cell>
          <cell r="C47">
            <v>-9.4671425823126185</v>
          </cell>
          <cell r="D47">
            <v>-6.7466360023635614</v>
          </cell>
          <cell r="E47">
            <v>-11.207143348623855</v>
          </cell>
          <cell r="F47">
            <v>-1.1487763289869637</v>
          </cell>
          <cell r="G47">
            <v>-5.1141284061216927</v>
          </cell>
        </row>
        <row r="48">
          <cell r="B48" t="str">
            <v>St. Lucia</v>
          </cell>
          <cell r="C48">
            <v>0.31773299140802719</v>
          </cell>
          <cell r="D48">
            <v>-1.9904266248207858</v>
          </cell>
          <cell r="E48">
            <v>-5.4071214732346027</v>
          </cell>
          <cell r="F48">
            <v>-3.564805169353126</v>
          </cell>
          <cell r="G48">
            <v>-1.7759902379627404</v>
          </cell>
        </row>
        <row r="49">
          <cell r="B49" t="str">
            <v>St. Vincent and the Grenadines</v>
          </cell>
          <cell r="C49">
            <v>0.84530386740331209</v>
          </cell>
          <cell r="D49">
            <v>0.46302250803857803</v>
          </cell>
          <cell r="E49">
            <v>-1.5718685831622208</v>
          </cell>
          <cell r="F49">
            <v>0.9134602386646693</v>
          </cell>
          <cell r="G49">
            <v>-0.2161119908170985</v>
          </cell>
        </row>
        <row r="51">
          <cell r="A51" t="str">
            <v>Overall balance</v>
          </cell>
          <cell r="C51">
            <v>-5.1598915465629975</v>
          </cell>
          <cell r="D51">
            <v>-7.8807675999671796</v>
          </cell>
          <cell r="E51">
            <v>-10.865863655488006</v>
          </cell>
          <cell r="F51">
            <v>-5.5444237613559624</v>
          </cell>
          <cell r="G51">
            <v>-5.8026987776796712</v>
          </cell>
        </row>
        <row r="52">
          <cell r="B52" t="str">
            <v>Antigua and Barbuda</v>
          </cell>
          <cell r="C52">
            <v>-5.0110317899448642</v>
          </cell>
          <cell r="D52">
            <v>-11.119605917526849</v>
          </cell>
          <cell r="E52">
            <v>-10.722818342673728</v>
          </cell>
          <cell r="F52">
            <v>-6.7333249280593099</v>
          </cell>
          <cell r="G52">
            <v>-5.374533964005539</v>
          </cell>
        </row>
        <row r="53">
          <cell r="B53" t="str">
            <v>Dominica</v>
          </cell>
          <cell r="C53">
            <v>-10.880398671096341</v>
          </cell>
          <cell r="D53">
            <v>-8.548363846042955</v>
          </cell>
          <cell r="E53">
            <v>-5.3884345794392541</v>
          </cell>
          <cell r="F53">
            <v>-1.3494517852122607</v>
          </cell>
          <cell r="G53">
            <v>-3.1047297297297249</v>
          </cell>
        </row>
        <row r="54">
          <cell r="B54" t="str">
            <v>Grenada</v>
          </cell>
          <cell r="C54">
            <v>-3.1755143040166329</v>
          </cell>
          <cell r="D54">
            <v>-8.454260562190175</v>
          </cell>
          <cell r="E54">
            <v>-19.324718056242261</v>
          </cell>
          <cell r="F54">
            <v>-4.8740098807668897</v>
          </cell>
          <cell r="G54">
            <v>-6.244727429221431</v>
          </cell>
        </row>
        <row r="55">
          <cell r="B55" t="str">
            <v>St. Kitts and Nevis</v>
          </cell>
          <cell r="C55">
            <v>-14.440009196538936</v>
          </cell>
          <cell r="D55">
            <v>-12.397307173399231</v>
          </cell>
          <cell r="E55">
            <v>-18.485847789824856</v>
          </cell>
          <cell r="F55">
            <v>-8.8603109327983969</v>
          </cell>
          <cell r="G55">
            <v>-13.039753639417698</v>
          </cell>
        </row>
        <row r="56">
          <cell r="B56" t="str">
            <v>St. Lucia</v>
          </cell>
          <cell r="C56">
            <v>-1.2987407943187832</v>
          </cell>
          <cell r="D56">
            <v>-4.3991698935413632</v>
          </cell>
          <cell r="E56">
            <v>-7.5223492992119931</v>
          </cell>
          <cell r="F56">
            <v>-6.5266864487513256</v>
          </cell>
          <cell r="G56">
            <v>-4.6952254927763191</v>
          </cell>
        </row>
        <row r="57">
          <cell r="B57" t="str">
            <v>St. Vincent and the Grenadines</v>
          </cell>
          <cell r="C57">
            <v>-1.985635359116025</v>
          </cell>
          <cell r="D57">
            <v>-2.1757770632368776</v>
          </cell>
          <cell r="E57">
            <v>-4.2494866529774153</v>
          </cell>
          <cell r="F57">
            <v>-1.7783629179039699</v>
          </cell>
          <cell r="G57">
            <v>-2.8698539915929704</v>
          </cell>
        </row>
        <row r="59">
          <cell r="A59" t="str">
            <v>Government and government guaranteed debt stock</v>
          </cell>
        </row>
        <row r="61">
          <cell r="B61" t="str">
            <v>Total Public Sector Debt</v>
          </cell>
          <cell r="C61">
            <v>83.097648970315831</v>
          </cell>
          <cell r="D61">
            <v>90.755600713308908</v>
          </cell>
          <cell r="E61">
            <v>109.08786701531196</v>
          </cell>
          <cell r="F61">
            <v>113.4975537456144</v>
          </cell>
          <cell r="G61">
            <v>114.73725320259555</v>
          </cell>
        </row>
        <row r="62">
          <cell r="B62" t="str">
            <v xml:space="preserve">   Antigua and Barbuda</v>
          </cell>
          <cell r="C62">
            <v>125.41816258038104</v>
          </cell>
          <cell r="D62">
            <v>123.55100089980191</v>
          </cell>
          <cell r="E62">
            <v>137.58145979519054</v>
          </cell>
          <cell r="F62">
            <v>141.7936693274155</v>
          </cell>
          <cell r="G62">
            <v>138.5748814410743</v>
          </cell>
        </row>
        <row r="63">
          <cell r="B63" t="str">
            <v xml:space="preserve">   Dominica</v>
          </cell>
          <cell r="C63">
            <v>87.375415282392026</v>
          </cell>
          <cell r="D63">
            <v>95.430301282975336</v>
          </cell>
          <cell r="E63">
            <v>121.8</v>
          </cell>
          <cell r="F63">
            <v>127.77621591228564</v>
          </cell>
          <cell r="G63">
            <v>118.42432432432432</v>
          </cell>
        </row>
        <row r="64">
          <cell r="B64" t="str">
            <v xml:space="preserve">   Grenada</v>
          </cell>
          <cell r="C64">
            <v>56.227835079455318</v>
          </cell>
          <cell r="D64">
            <v>73.606729758149328</v>
          </cell>
          <cell r="E64">
            <v>111.68892027870862</v>
          </cell>
          <cell r="F64">
            <v>113.25833276878261</v>
          </cell>
          <cell r="G64">
            <v>124.20932276528193</v>
          </cell>
        </row>
        <row r="65">
          <cell r="B65" t="str">
            <v xml:space="preserve">   St. Kitts and Nevis</v>
          </cell>
          <cell r="C65">
            <v>122.20146364760086</v>
          </cell>
          <cell r="D65">
            <v>140.33012462397937</v>
          </cell>
          <cell r="E65">
            <v>160.49573605296081</v>
          </cell>
          <cell r="F65">
            <v>171.45442043530591</v>
          </cell>
          <cell r="G65">
            <v>177.59875522583053</v>
          </cell>
        </row>
        <row r="66">
          <cell r="B66" t="str">
            <v xml:space="preserve">   St. Lucia</v>
          </cell>
          <cell r="C66">
            <v>43.898982714689637</v>
          </cell>
          <cell r="D66">
            <v>49.665521585251582</v>
          </cell>
          <cell r="E66">
            <v>65.043337475777918</v>
          </cell>
          <cell r="F66">
            <v>69.060573345640492</v>
          </cell>
          <cell r="G66">
            <v>70.633963436927232</v>
          </cell>
        </row>
        <row r="67">
          <cell r="B67" t="str">
            <v xml:space="preserve">   St. Vincent and the Grenadines</v>
          </cell>
          <cell r="C67">
            <v>67.513812154696126</v>
          </cell>
          <cell r="D67">
            <v>67.9957127545552</v>
          </cell>
          <cell r="E67">
            <v>71.303901437371664</v>
          </cell>
          <cell r="F67">
            <v>72.575882839258298</v>
          </cell>
          <cell r="G67">
            <v>73.600760540721978</v>
          </cell>
        </row>
        <row r="69">
          <cell r="B69" t="str">
            <v>External Debt  2/</v>
          </cell>
          <cell r="C69">
            <v>46.972968775103581</v>
          </cell>
          <cell r="D69">
            <v>52.817196951753189</v>
          </cell>
          <cell r="E69">
            <v>64.506352491358427</v>
          </cell>
          <cell r="F69">
            <v>68.024849991626496</v>
          </cell>
          <cell r="G69">
            <v>68.037991689793529</v>
          </cell>
        </row>
        <row r="71">
          <cell r="B71" t="str">
            <v>Domestic Debt</v>
          </cell>
          <cell r="C71">
            <v>36.12468019521225</v>
          </cell>
          <cell r="D71">
            <v>37.938403761555719</v>
          </cell>
          <cell r="E71">
            <v>44.581514523953523</v>
          </cell>
          <cell r="F71">
            <v>45.472703753987901</v>
          </cell>
          <cell r="G71">
            <v>46.699261512802025</v>
          </cell>
        </row>
        <row r="74">
          <cell r="B74" t="str">
            <v>Source: Country authorities and Fund staff estimates.</v>
          </cell>
        </row>
        <row r="76">
          <cell r="B76" t="str">
            <v>1/  Excludes Anguilla and Montserrat. Fiscal years for Dominica and St. Lucia.</v>
          </cell>
        </row>
        <row r="77">
          <cell r="B77" t="str">
            <v>2/  Includes external arrears.</v>
          </cell>
        </row>
      </sheetData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IMI_11,12"/>
      <sheetName val="IMI_13,14"/>
      <sheetName val="IMI_15,16"/>
      <sheetName val="IMI_17,18"/>
      <sheetName val="IMI_19-Q1_2020"/>
      <sheetName val="TCI_11,12"/>
      <sheetName val="TCI_13,14,15"/>
      <sheetName val="TCI_16,17,18"/>
      <sheetName val="TCI_19-Q1_2020"/>
      <sheetName val="Exp_11-15"/>
      <sheetName val="EXP_INDIA_11-15"/>
      <sheetName val="EXP_CoTI_11-15"/>
      <sheetName val="Exp_16-18"/>
      <sheetName val="EXP_INDIA_16-18"/>
      <sheetName val="EXP_CoTI_16-18"/>
      <sheetName val="Exp_19-Q1_2020"/>
      <sheetName val="EXP_INDIA_19-Q120"/>
      <sheetName val="EXP_CoTI_19-Q120"/>
      <sheetName val="IMI_11,121"/>
      <sheetName val="IMI_13,141"/>
      <sheetName val="IMI_15,161"/>
      <sheetName val="IMI_17,181"/>
      <sheetName val="IMI_19-Q1_20201"/>
      <sheetName val="TCI_11,121"/>
      <sheetName val="TCI_13,14,151"/>
      <sheetName val="TCI_16,17,181"/>
      <sheetName val="TCI_19-Q1_20201"/>
      <sheetName val="Exp_11-151"/>
      <sheetName val="EXP_INDIA_11-151"/>
      <sheetName val="EXP_CoTI_11-151"/>
      <sheetName val="Exp_16-181"/>
      <sheetName val="EXP_INDIA_16-181"/>
      <sheetName val="EXP_CoTI_16-181"/>
      <sheetName val="Exp_19-Q1_20201"/>
      <sheetName val="EXP_INDIA_19-Q1201"/>
      <sheetName val="EXP_CoTI_19-Q1201"/>
      <sheetName val="IMI_11,122"/>
      <sheetName val="IMI_13,142"/>
      <sheetName val="IMI_15,162"/>
      <sheetName val="IMI_17,182"/>
      <sheetName val="IMI_19-Q1_20202"/>
      <sheetName val="TCI_11,122"/>
      <sheetName val="TCI_13,14,152"/>
      <sheetName val="TCI_16,17,182"/>
      <sheetName val="TCI_19-Q1_20202"/>
      <sheetName val="Exp_11-152"/>
      <sheetName val="EXP_INDIA_11-152"/>
      <sheetName val="EXP_CoTI_11-152"/>
      <sheetName val="Exp_16-182"/>
      <sheetName val="EXP_INDIA_16-182"/>
      <sheetName val="EXP_CoTI_16-182"/>
      <sheetName val="Exp_19-Q1_20202"/>
      <sheetName val="EXP_INDIA_19-Q1202"/>
      <sheetName val="EXP_CoTI_19-Q1202"/>
      <sheetName val="IMI 11,12"/>
      <sheetName val="IMI 13,14"/>
      <sheetName val="IMI 15,16"/>
      <sheetName val="IMI 17,18"/>
      <sheetName val="IMI 19-Q1 2020"/>
      <sheetName val="TCI 11,12"/>
      <sheetName val="TCI 13,14,15"/>
      <sheetName val="TCI 16,17,18"/>
      <sheetName val="TCI 19-Q1 2020"/>
      <sheetName val="Exp 11-15"/>
      <sheetName val="EXP INDIA 11-15"/>
      <sheetName val="EXP CoTI 11-15"/>
      <sheetName val="Exp 16-18"/>
      <sheetName val="EXP INDIA 16-18"/>
      <sheetName val="EXP CoTI 16-18"/>
      <sheetName val="Exp 19-Q1 2020"/>
      <sheetName val="EXP INDIA 19-Q120"/>
      <sheetName val="EXP CoTI 19-Q1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/>
      <sheetData sheetId="68" refreshError="1"/>
      <sheetData sheetId="69" refreshError="1"/>
      <sheetData sheetId="70"/>
      <sheetData sheetId="71" refreshError="1"/>
      <sheetData sheetId="7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ectricity"/>
      <sheetName val="GDP"/>
      <sheetName val="BoP"/>
      <sheetName val="Debt_&amp;_Financing"/>
      <sheetName val="Grants"/>
      <sheetName val="Revenue"/>
      <sheetName val="TD-MYRB"/>
      <sheetName val="Money_&amp;_Banking_File"/>
      <sheetName val="Chart1"/>
      <sheetName val="Chart2"/>
      <sheetName val="Chart3"/>
      <sheetName val="Chart4"/>
      <sheetName val="MTFF_Compilation"/>
      <sheetName val="Trade_File"/>
      <sheetName val="Employment_&amp;_Demography"/>
      <sheetName val="Hydro_revenue"/>
      <sheetName val="Budget2013-14"/>
      <sheetName val="2014-15"/>
      <sheetName val="MTFF"/>
      <sheetName val="MEF"/>
      <sheetName val="MTFF_(2)"/>
      <sheetName val="Flash_Report"/>
      <sheetName val="Consolidated_Fiscal_Framework"/>
      <sheetName val="Macro-Fiscal_Indicators"/>
      <sheetName val="Hydro_Power_Framework"/>
      <sheetName val="Debt_Framework"/>
      <sheetName val="Reserve_Framework"/>
      <sheetName val="BoP_India_&amp;_COTI"/>
      <sheetName val="10FYP_Average"/>
      <sheetName val="CPI"/>
      <sheetName val="11FYP"/>
      <sheetName val="Fiscal_Bal_Sensitivity_Analysis"/>
      <sheetName val="Scenario1_Summary_"/>
      <sheetName val="Scenario2_Summary_"/>
      <sheetName val="Scenario3_Summary"/>
      <sheetName val="Scenario4_Summary"/>
      <sheetName val="Scenario_Manager_Table"/>
      <sheetName val="11FYPRevised"/>
      <sheetName val="11Plan"/>
      <sheetName val="Spinner_button"/>
      <sheetName val="Electricity_disbursement"/>
      <sheetName val="GDPCHange"/>
      <sheetName val="GDP_Growth"/>
      <sheetName val="External"/>
      <sheetName val="CC&amp;INR_Reserve"/>
      <sheetName val="Reserves"/>
      <sheetName val="Debt"/>
      <sheetName val="Target_Vs_outcome"/>
      <sheetName val="Overview"/>
      <sheetName val="P-to-P"/>
      <sheetName val="Domestic_Revenue_details"/>
      <sheetName val="Cuurent_Exp__details"/>
      <sheetName val="slide1"/>
      <sheetName val="slide2"/>
      <sheetName val="slide3"/>
      <sheetName val="slide4"/>
      <sheetName val="slide5"/>
      <sheetName val="slide6"/>
      <sheetName val="slide7"/>
      <sheetName val="MB"/>
      <sheetName val="Reve_"/>
      <sheetName val="Budget14"/>
      <sheetName val="FF"/>
      <sheetName val="external_grants"/>
      <sheetName val="slide9"/>
      <sheetName val="slide10"/>
      <sheetName val="slide11"/>
      <sheetName val="No_SDP"/>
      <sheetName val="No_SDP_&amp;_PG"/>
      <sheetName val="No_GoI_Grant"/>
      <sheetName val="Analysis"/>
      <sheetName val="GNHC-to-GNHC_Comp"/>
      <sheetName val="current@132_164594"/>
      <sheetName val="Hdyropower"/>
      <sheetName val="Sheet1"/>
      <sheetName val="Debt_&amp;_Financing1"/>
      <sheetName val="Money_&amp;_Banking_File1"/>
      <sheetName val="MTFF_Compilation1"/>
      <sheetName val="Trade_File1"/>
      <sheetName val="Employment_&amp;_Demography1"/>
      <sheetName val="Hydro_revenue1"/>
      <sheetName val="MTFF_(2)1"/>
      <sheetName val="Flash_Report1"/>
      <sheetName val="Consolidated_Fiscal_Framework1"/>
      <sheetName val="Macro-Fiscal_Indicators1"/>
      <sheetName val="Hydro_Power_Framework1"/>
      <sheetName val="Debt_Framework1"/>
      <sheetName val="Reserve_Framework1"/>
      <sheetName val="BoP_India_&amp;_COTI1"/>
      <sheetName val="10FYP_Average1"/>
      <sheetName val="Fiscal_Bal_Sensitivity_Analysi1"/>
      <sheetName val="Scenario1_Summary_1"/>
      <sheetName val="Scenario2_Summary_1"/>
      <sheetName val="Scenario3_Summary1"/>
      <sheetName val="Scenario4_Summary1"/>
      <sheetName val="Scenario_Manager_Table1"/>
      <sheetName val="Spinner_button1"/>
      <sheetName val="Electricity_disbursement1"/>
      <sheetName val="GDP_Growth1"/>
      <sheetName val="CC&amp;INR_Reserve1"/>
      <sheetName val="Target_Vs_outcome1"/>
      <sheetName val="Domestic_Revenue_details1"/>
      <sheetName val="Cuurent_Exp__details1"/>
      <sheetName val="Reve_1"/>
      <sheetName val="external_grants1"/>
      <sheetName val="No_SDP1"/>
      <sheetName val="No_SDP_&amp;_PG1"/>
      <sheetName val="No_GoI_Grant1"/>
      <sheetName val="GNHC-to-GNHC_Comp1"/>
      <sheetName val="current@132_1645941"/>
      <sheetName val="Debt_&amp;_Financing2"/>
      <sheetName val="Money_&amp;_Banking_File2"/>
      <sheetName val="MTFF_Compilation2"/>
      <sheetName val="Trade_File2"/>
      <sheetName val="Employment_&amp;_Demography2"/>
      <sheetName val="Hydro_revenue2"/>
      <sheetName val="MTFF_(2)2"/>
      <sheetName val="Flash_Report2"/>
      <sheetName val="Consolidated_Fiscal_Framework2"/>
      <sheetName val="Macro-Fiscal_Indicators2"/>
      <sheetName val="Hydro_Power_Framework2"/>
      <sheetName val="Debt_Framework2"/>
      <sheetName val="Reserve_Framework2"/>
      <sheetName val="BoP_India_&amp;_COTI2"/>
      <sheetName val="10FYP_Average2"/>
      <sheetName val="Fiscal_Bal_Sensitivity_Analysi2"/>
      <sheetName val="Scenario1_Summary_2"/>
      <sheetName val="Scenario2_Summary_2"/>
      <sheetName val="Scenario3_Summary2"/>
      <sheetName val="Scenario4_Summary2"/>
      <sheetName val="Scenario_Manager_Table2"/>
      <sheetName val="Spinner_button2"/>
      <sheetName val="Electricity_disbursement2"/>
      <sheetName val="GDP_Growth2"/>
      <sheetName val="CC&amp;INR_Reserve2"/>
      <sheetName val="Target_Vs_outcome2"/>
      <sheetName val="Domestic_Revenue_details2"/>
      <sheetName val="Cuurent_Exp__details2"/>
      <sheetName val="Reve_2"/>
      <sheetName val="external_grants2"/>
      <sheetName val="No_SDP2"/>
      <sheetName val="No_SDP_&amp;_PG2"/>
      <sheetName val="No_GoI_Grant2"/>
      <sheetName val="GNHC-to-GNHC_Comp2"/>
      <sheetName val="current@132_1645942"/>
      <sheetName val="Debt &amp; Financing"/>
      <sheetName val="Money &amp; Banking File"/>
      <sheetName val="MTFF Compilation"/>
      <sheetName val="Trade File"/>
      <sheetName val="Employment &amp; Demography"/>
      <sheetName val="Hydro revenue"/>
      <sheetName val="MTFF (2)"/>
      <sheetName val="Flash Report"/>
      <sheetName val="Consolidated Fiscal Framework"/>
      <sheetName val="Macro-Fiscal Indicators"/>
      <sheetName val="Hydro Power Framework"/>
      <sheetName val="Debt Framework"/>
      <sheetName val="Reserve Framework"/>
      <sheetName val="BoP India &amp; COTI"/>
      <sheetName val="10FYP Average"/>
      <sheetName val="Fiscal Bal Sensitivity Analysis"/>
      <sheetName val="Scenario1 Summary "/>
      <sheetName val="Scenario2 Summary "/>
      <sheetName val="Scenario3 Summary"/>
      <sheetName val="Scenario4 Summary"/>
      <sheetName val="Scenario Manager Table"/>
      <sheetName val="Spinner button"/>
      <sheetName val="Electricity disbursement"/>
      <sheetName val="GDP Growth"/>
      <sheetName val="CC&amp;INR Reserve"/>
      <sheetName val="Target Vs outcome"/>
      <sheetName val="Domestic Revenue details"/>
      <sheetName val="Cuurent Exp. details"/>
      <sheetName val="Reve."/>
      <sheetName val="external grants"/>
      <sheetName val="No SDP"/>
      <sheetName val="No SDP &amp; PG"/>
      <sheetName val="No GoI Grant"/>
      <sheetName val="GNHC-to-GNHC Comp"/>
      <sheetName val="current@132.1645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9">
          <cell r="G19">
            <v>12</v>
          </cell>
        </row>
        <row r="20">
          <cell r="G20">
            <v>0</v>
          </cell>
        </row>
        <row r="22">
          <cell r="G22">
            <v>14</v>
          </cell>
        </row>
        <row r="23">
          <cell r="G23">
            <v>7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assum"/>
      <sheetName val="Explain"/>
      <sheetName val="earmark"/>
      <sheetName val="domestic_debt"/>
      <sheetName val="accrual"/>
      <sheetName val="input-other"/>
      <sheetName val="input-Cen_Gov"/>
      <sheetName val="input-PubEnt"/>
      <sheetName val="input-Gral_Gov"/>
      <sheetName val="input-Cons_Gov"/>
      <sheetName val="input-concess"/>
      <sheetName val="input-PubEmploymt"/>
      <sheetName val="SR_TBL_2"/>
      <sheetName val="SR_TBL_3"/>
      <sheetName val="REDTBL9"/>
      <sheetName val="REDTBL10"/>
      <sheetName val="REDTBL11"/>
      <sheetName val="REDTBL12"/>
      <sheetName val="REDTBL13"/>
      <sheetName val="REDTBL14"/>
      <sheetName val="REDTBL15"/>
      <sheetName val="tax_measures"/>
      <sheetName val="PRIVATE"/>
      <sheetName val="domestic_debt1"/>
      <sheetName val="input-Cen_Gov1"/>
      <sheetName val="input-Gral_Gov1"/>
      <sheetName val="input-Cons_Gov1"/>
      <sheetName val="SR_TBL_21"/>
      <sheetName val="SR_TBL_31"/>
      <sheetName val="tax_measures1"/>
      <sheetName val="domestic_debt2"/>
      <sheetName val="input-Cen_Gov2"/>
      <sheetName val="input-Gral_Gov2"/>
      <sheetName val="input-Cons_Gov2"/>
      <sheetName val="SR_TBL_22"/>
      <sheetName val="SR_TBL_32"/>
      <sheetName val="tax_measures2"/>
      <sheetName val="domestic debt"/>
      <sheetName val="input-Cen Gov"/>
      <sheetName val="input-Gral Gov"/>
      <sheetName val="input-Cons Gov"/>
      <sheetName val="SR TBL 2"/>
      <sheetName val="SR TBL 3"/>
      <sheetName val="tax measur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Assumptions"/>
      <sheetName val="Output_for_BPFFS"/>
      <sheetName val="Summary-Debt"/>
      <sheetName val="Summary-IFIs_Grants"/>
      <sheetName val="ADB"/>
      <sheetName val="IDA"/>
      <sheetName val="IFAD"/>
      <sheetName val="JICA"/>
      <sheetName val="GoA"/>
      <sheetName val="Denmark"/>
      <sheetName val="BHSL"/>
      <sheetName val="KFAED"/>
      <sheetName val="GoI_Rupee_Debt"/>
      <sheetName val="Hydropower-Others"/>
      <sheetName val="Nikachu"/>
      <sheetName val="Dagachu"/>
      <sheetName val="Non-Hydro_Corporate"/>
      <sheetName val="workings_India_pipeline_hydro"/>
      <sheetName val="Hydropower-India"/>
      <sheetName val="On-Lent_loans-same_terms"/>
      <sheetName val="SCF_&amp;_DCCL_&amp;_Nikachu_ICB"/>
      <sheetName val="Domestic_debt"/>
      <sheetName val="5_&amp;__yrs_bonds"/>
      <sheetName val="Govt__guarantees"/>
      <sheetName val="Drukair_Bonds_for_3rd_aircraft"/>
      <sheetName val="NHDCL_Housing_"/>
      <sheetName val="Pipeline_IFIs_Grants"/>
      <sheetName val="10FYP_Borrowings"/>
      <sheetName val="11FYP_Borrowings"/>
      <sheetName val="11FYP_Repayment"/>
      <sheetName val="12FYP_Borrowings"/>
      <sheetName val="Net_Lending_&amp;_Recoveries"/>
      <sheetName val="Interest_from_Lending"/>
      <sheetName val="Data_for_Michel"/>
      <sheetName val="Data_for_Debt_Policy"/>
      <sheetName val="NSB-GDP_(10_04_17)"/>
      <sheetName val="RMA_-BoP_(10_04_17)"/>
      <sheetName val="DRC-Revenue_(10_04_17)"/>
      <sheetName val="DHPS-Electricity_(10_04_17)"/>
      <sheetName val="Graph"/>
      <sheetName val="Rupee_and_CC_Charts"/>
      <sheetName val="Sheet1"/>
      <sheetName val="Interest_Rates"/>
      <sheetName val="Deposits"/>
      <sheetName val="Sectoral_distribution"/>
      <sheetName val="Loans"/>
      <sheetName val="For__Assets"/>
      <sheetName val="For__Liabilities"/>
      <sheetName val="Assets"/>
      <sheetName val="Liabilities"/>
      <sheetName val="gdp-_nominal"/>
      <sheetName val="gdp-real"/>
      <sheetName val="CPI"/>
      <sheetName val="MS"/>
      <sheetName val="NEP"/>
      <sheetName val="Tourism"/>
      <sheetName val="Trade"/>
      <sheetName val="Fiscal"/>
      <sheetName val="BOP"/>
      <sheetName val="Selected_Economic_Indicators"/>
      <sheetName val="Credits-_Add_on_&amp;_Reducing"/>
      <sheetName val="Sheet7"/>
      <sheetName val="Sheet6"/>
      <sheetName val="Sheet5"/>
      <sheetName val="Sheet4"/>
      <sheetName val="input-Cen_Gov"/>
      <sheetName val="input-other"/>
      <sheetName val="Output_for_BPFFS1"/>
      <sheetName val="Summary-IFIs_Grants1"/>
      <sheetName val="GoI_Rupee_Debt1"/>
      <sheetName val="Non-Hydro_Corporate1"/>
      <sheetName val="workings_India_pipeline_hydro1"/>
      <sheetName val="On-Lent_loans-same_terms1"/>
      <sheetName val="SCF_&amp;_DCCL_&amp;_Nikachu_ICB1"/>
      <sheetName val="Domestic_debt1"/>
      <sheetName val="5_&amp;__yrs_bonds1"/>
      <sheetName val="Govt__guarantees1"/>
      <sheetName val="Drukair_Bonds_for_3rd_aircraft1"/>
      <sheetName val="NHDCL_Housing_1"/>
      <sheetName val="Pipeline_IFIs_Grants1"/>
      <sheetName val="10FYP_Borrowings1"/>
      <sheetName val="11FYP_Borrowings1"/>
      <sheetName val="11FYP_Repayment1"/>
      <sheetName val="12FYP_Borrowings1"/>
      <sheetName val="Net_Lending_&amp;_Recoveries1"/>
      <sheetName val="Interest_from_Lending1"/>
      <sheetName val="Data_for_Michel1"/>
      <sheetName val="Data_for_Debt_Policy1"/>
      <sheetName val="NSB-GDP_(10_04_17)1"/>
      <sheetName val="RMA_-BoP_(10_04_17)1"/>
      <sheetName val="DRC-Revenue_(10_04_17)1"/>
      <sheetName val="DHPS-Electricity_(10_04_17)1"/>
      <sheetName val="Rupee_and_CC_Charts1"/>
      <sheetName val="Interest_Rates1"/>
      <sheetName val="Sectoral_distribution1"/>
      <sheetName val="For__Assets1"/>
      <sheetName val="For__Liabilities1"/>
      <sheetName val="gdp-_nominal1"/>
      <sheetName val="Selected_Economic_Indicators1"/>
      <sheetName val="Credits-_Add_on_&amp;_Reducing1"/>
      <sheetName val="input-Cen_Gov1"/>
      <sheetName val="Output_for_BPFFS2"/>
      <sheetName val="Summary-IFIs_Grants2"/>
      <sheetName val="GoI_Rupee_Debt2"/>
      <sheetName val="Non-Hydro_Corporate2"/>
      <sheetName val="workings_India_pipeline_hydro2"/>
      <sheetName val="On-Lent_loans-same_terms2"/>
      <sheetName val="SCF_&amp;_DCCL_&amp;_Nikachu_ICB2"/>
      <sheetName val="Domestic_debt2"/>
      <sheetName val="5_&amp;__yrs_bonds2"/>
      <sheetName val="Govt__guarantees2"/>
      <sheetName val="Drukair_Bonds_for_3rd_aircraft2"/>
      <sheetName val="NHDCL_Housing_2"/>
      <sheetName val="Pipeline_IFIs_Grants2"/>
      <sheetName val="10FYP_Borrowings2"/>
      <sheetName val="11FYP_Borrowings2"/>
      <sheetName val="11FYP_Repayment2"/>
      <sheetName val="12FYP_Borrowings2"/>
      <sheetName val="Net_Lending_&amp;_Recoveries2"/>
      <sheetName val="Interest_from_Lending2"/>
      <sheetName val="Data_for_Michel2"/>
      <sheetName val="Data_for_Debt_Policy2"/>
      <sheetName val="NSB-GDP_(10_04_17)2"/>
      <sheetName val="RMA_-BoP_(10_04_17)2"/>
      <sheetName val="DRC-Revenue_(10_04_17)2"/>
      <sheetName val="DHPS-Electricity_(10_04_17)2"/>
      <sheetName val="Rupee_and_CC_Charts2"/>
      <sheetName val="Interest_Rates2"/>
      <sheetName val="Sectoral_distribution2"/>
      <sheetName val="For__Assets2"/>
      <sheetName val="For__Liabilities2"/>
      <sheetName val="gdp-_nominal2"/>
      <sheetName val="Selected_Economic_Indicators2"/>
      <sheetName val="Credits-_Add_on_&amp;_Reducing2"/>
      <sheetName val="input-Cen_Gov2"/>
      <sheetName val="Output for BPFFS"/>
      <sheetName val="Summary-IFIs Grants"/>
      <sheetName val="GoI Rupee Debt"/>
      <sheetName val="Non-Hydro Corporate"/>
      <sheetName val="workings India pipeline hydro"/>
      <sheetName val="On-Lent loans-same terms"/>
      <sheetName val="SCF &amp; DCCL &amp; Nikachu ICB"/>
      <sheetName val="Domestic debt"/>
      <sheetName val="5 &amp;  yrs bonds"/>
      <sheetName val="Govt. guarantees"/>
      <sheetName val="Drukair Bonds for 3rd aircraft"/>
      <sheetName val="NHDCL Housing "/>
      <sheetName val="Pipeline IFIs Grants"/>
      <sheetName val="10FYP Borrowings"/>
      <sheetName val="11FYP Borrowings"/>
      <sheetName val="11FYP Repayment"/>
      <sheetName val="12FYP Borrowings"/>
      <sheetName val="Net Lending &amp; Recoveries"/>
      <sheetName val="Interest from Lending"/>
      <sheetName val="Data for Michel"/>
      <sheetName val="Data for Debt Policy"/>
      <sheetName val="NSB-GDP (10.04.17)"/>
      <sheetName val="RMA -BoP (10.04.17)"/>
      <sheetName val="DRC-Revenue (10.04.17)"/>
      <sheetName val="DHPS-Electricity (10.04.17)"/>
      <sheetName val="Rupee and CC Charts"/>
      <sheetName val="Interest Rates"/>
      <sheetName val="Sectoral distribution"/>
      <sheetName val="For. Assets"/>
      <sheetName val="For. Liabilities"/>
      <sheetName val="gdp- nominal"/>
      <sheetName val="Selected Economic Indicators"/>
      <sheetName val="Credits- Add on &amp; Reducing"/>
      <sheetName val="input-Cen G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 refreshError="1"/>
      <sheetData sheetId="47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pt__99"/>
      <sheetName val="TOC"/>
      <sheetName val="in-debt"/>
      <sheetName val="Explain"/>
      <sheetName val="Assum"/>
      <sheetName val="input"/>
      <sheetName val="Cen_Gov"/>
      <sheetName val="Gral_Gov"/>
      <sheetName val="PubEnt"/>
      <sheetName val="Cons_Gov"/>
      <sheetName val="sumtab"/>
      <sheetName val="PubEmploymt"/>
      <sheetName val="srtbl3alt"/>
      <sheetName val="srtbl3"/>
      <sheetName val="tax_measures"/>
      <sheetName val="concess"/>
      <sheetName val="REDTBL10"/>
      <sheetName val="REDTBL11"/>
      <sheetName val="cgovmed"/>
      <sheetName val="REDTBL12"/>
      <sheetName val="REDTBL13"/>
      <sheetName val="REDTBL14"/>
      <sheetName val="REDTBL15"/>
      <sheetName val="REDTBL16"/>
      <sheetName val="WEO"/>
      <sheetName val="to-real"/>
      <sheetName val="earmark"/>
      <sheetName val="PubDebt"/>
      <sheetName val="E"/>
      <sheetName val="H"/>
      <sheetName val="I"/>
      <sheetName val="M"/>
      <sheetName val="Sept__991"/>
      <sheetName val="Cen_Gov1"/>
      <sheetName val="Gral_Gov1"/>
      <sheetName val="Cons_Gov1"/>
      <sheetName val="tax_measures1"/>
      <sheetName val="Sept__992"/>
      <sheetName val="Cen_Gov2"/>
      <sheetName val="Gral_Gov2"/>
      <sheetName val="Cons_Gov2"/>
      <sheetName val="tax_measures2"/>
      <sheetName val="Sept. 99"/>
      <sheetName val="Cen Gov"/>
      <sheetName val="Gral Gov"/>
      <sheetName val="Cons Gov"/>
      <sheetName val="tax measures"/>
    </sheetNames>
    <sheetDataSet>
      <sheetData sheetId="0"/>
      <sheetData sheetId="1" refreshError="1">
        <row r="1">
          <cell r="A1" t="str">
            <v>Antigua and Barbuda -- Fiscal Sector</v>
          </cell>
        </row>
        <row r="3">
          <cell r="A3" t="str">
            <v>File name:</v>
          </cell>
          <cell r="C3" t="str">
            <v>This file contains data, RED and SR tables</v>
          </cell>
        </row>
        <row r="4">
          <cell r="A4" t="str">
            <v>Atgfis99.xls</v>
          </cell>
        </row>
        <row r="5">
          <cell r="C5" t="str">
            <v>Historical series:  1989-1998</v>
          </cell>
        </row>
        <row r="6">
          <cell r="A6" t="str">
            <v>Date last updated:</v>
          </cell>
          <cell r="C6" t="str">
            <v>Medium term projections: 1999-2004</v>
          </cell>
        </row>
        <row r="7">
          <cell r="A7" t="str">
            <v>August 5, 1999</v>
          </cell>
        </row>
        <row r="8">
          <cell r="A8">
            <v>0</v>
          </cell>
          <cell r="C8" t="str">
            <v xml:space="preserve">Frequency: quarterly for 1997-1999; </v>
          </cell>
        </row>
        <row r="9">
          <cell r="C9" t="str">
            <v xml:space="preserve">                   annual for historical data.</v>
          </cell>
        </row>
        <row r="11">
          <cell r="C11" t="str">
            <v>Mission Log:</v>
          </cell>
        </row>
        <row r="12">
          <cell r="C12" t="str">
            <v xml:space="preserve">   Article IV  - 1996  Mr. Wayne Lewis (WHD)</v>
          </cell>
        </row>
        <row r="13">
          <cell r="C13" t="str">
            <v xml:space="preserve">   Article IV  - 1997  Ms. Reva Krieger (WHD)</v>
          </cell>
        </row>
        <row r="14">
          <cell r="C14" t="str">
            <v xml:space="preserve">   Article IV  - 1999  Ms. Gabriela Inchauste (WHD)</v>
          </cell>
        </row>
        <row r="15">
          <cell r="C15" t="str">
            <v xml:space="preserve">   Article IV  - 2000  Mr. Oral Williams  (WHD)</v>
          </cell>
        </row>
        <row r="16">
          <cell r="B16" t="str">
            <v>Contacts:</v>
          </cell>
        </row>
        <row r="17">
          <cell r="B17" t="str">
            <v>Ministry of Finance:  (268) 462-4860</v>
          </cell>
        </row>
        <row r="18">
          <cell r="C18" t="str">
            <v>Ralph Warner - Quarterly Central Government Revenue and Expenditure</v>
          </cell>
        </row>
        <row r="19">
          <cell r="C19" t="str">
            <v>Jindre Pigott - Domestic Debt Officer</v>
          </cell>
        </row>
        <row r="20">
          <cell r="C20" t="str">
            <v>Alphonse Derrick - Budget Director  (268) 462-5015</v>
          </cell>
        </row>
        <row r="21">
          <cell r="C21" t="str">
            <v xml:space="preserve">Mr. Peters - Central Governement Capital Expenditures and </v>
          </cell>
        </row>
        <row r="22">
          <cell r="C22" t="str">
            <v xml:space="preserve">                      Solid Waste Management Program</v>
          </cell>
        </row>
        <row r="23">
          <cell r="C23" t="str">
            <v>Mr. Keith Hurts (former Financial Secretary) (268) 562-1697</v>
          </cell>
        </row>
        <row r="24">
          <cell r="C24" t="str">
            <v>Accountant General: Mr. Ludolph Brown (268)462-6082 direct (268)462-1017</v>
          </cell>
        </row>
        <row r="25">
          <cell r="C25" t="str">
            <v>Inland Revenue Department: Ms. Sonya Manning (268)462-0270</v>
          </cell>
        </row>
        <row r="26">
          <cell r="C26" t="str">
            <v>Customs: Mr. Raphael Brown (268) 462-0026</v>
          </cell>
        </row>
        <row r="27">
          <cell r="C27" t="str">
            <v>Tax Compliance Unit: Mr. William Schouten (268) 462-9443</v>
          </cell>
        </row>
        <row r="28">
          <cell r="C28" t="str">
            <v>Financial Secretary: Lennox Weston (268) 462-5002</v>
          </cell>
        </row>
        <row r="29">
          <cell r="C29" t="str">
            <v>Deputy Financial Secretary: Calvin Parker (268) 462-4302/ fax (268) 462-1622</v>
          </cell>
        </row>
        <row r="31">
          <cell r="B31" t="str">
            <v>Statutory Bodies</v>
          </cell>
        </row>
        <row r="32">
          <cell r="C32" t="str">
            <v>Social Security Scheme: Mr. Julius Edwards - (268)462-1315</v>
          </cell>
        </row>
        <row r="33">
          <cell r="C33" t="str">
            <v>Medical Benefits Scheme: Mr. Jarvis - (268)462-3346</v>
          </cell>
        </row>
        <row r="34">
          <cell r="C34" t="str">
            <v>Board of Education: Ms. Leslie Swift - (268) 463-9025</v>
          </cell>
        </row>
        <row r="35">
          <cell r="C35" t="str">
            <v>International Financial Sector Auth.: Ms. Althea Crick - (268)462-5086</v>
          </cell>
        </row>
        <row r="37">
          <cell r="B37" t="str">
            <v>Public Enterprises</v>
          </cell>
        </row>
        <row r="38">
          <cell r="C38" t="str">
            <v>APUA:  Mr. Tonge (268)462-4990</v>
          </cell>
        </row>
        <row r="39">
          <cell r="C39" t="str">
            <v>Antigua Port Authority: Mr. Cooke - Accountant (268) 462-2239</v>
          </cell>
        </row>
        <row r="40">
          <cell r="C40" t="str">
            <v>St. John's Development Corp.: Mr. Andrew (268)462-1078</v>
          </cell>
        </row>
        <row r="42">
          <cell r="A42" t="str">
            <v>Estimates and Projections</v>
          </cell>
        </row>
        <row r="43">
          <cell r="A43" t="str">
            <v xml:space="preserve">Assumptions for Medium Term Scenarios were made as explicit as possible as </v>
          </cell>
        </row>
        <row r="44">
          <cell r="A44" t="str">
            <v>Detailed in the "Explain" and "Assum" sheets, as well as in cell notes where relevant.</v>
          </cell>
        </row>
        <row r="46">
          <cell r="A46" t="str">
            <v>CONTENTS</v>
          </cell>
        </row>
        <row r="47">
          <cell r="A47" t="str">
            <v>TOC</v>
          </cell>
          <cell r="C47" t="str">
            <v>Description of the File</v>
          </cell>
        </row>
        <row r="49">
          <cell r="A49" t="str">
            <v>in-debt</v>
          </cell>
          <cell r="C49" t="str">
            <v>Copy of Debt File - pasted as values</v>
          </cell>
        </row>
        <row r="51">
          <cell r="A51" t="str">
            <v>Explain</v>
          </cell>
          <cell r="C51" t="str">
            <v>Tables explaining assumptions for medium term scenarios</v>
          </cell>
        </row>
        <row r="53">
          <cell r="A53" t="str">
            <v>Assum</v>
          </cell>
          <cell r="C53" t="str">
            <v>Basic assumptions used for medium-term scenario</v>
          </cell>
        </row>
        <row r="55">
          <cell r="A55" t="str">
            <v>input</v>
          </cell>
          <cell r="C55" t="str">
            <v xml:space="preserve">Data input sheet with information from the external, monetary, and real </v>
          </cell>
        </row>
        <row r="56">
          <cell r="C56" t="str">
            <v>sectors, information from the MOF (Central Govt. rev. and exp.),</v>
          </cell>
        </row>
        <row r="57">
          <cell r="C57" t="str">
            <v xml:space="preserve"> the Accountant General, the PSIP, and the Social Security Scheme.</v>
          </cell>
        </row>
        <row r="59">
          <cell r="A59" t="str">
            <v>Cen Gov</v>
          </cell>
          <cell r="C59" t="str">
            <v>Main Central Government Worksheet, with detailed accounts in ECCB</v>
          </cell>
        </row>
        <row r="60">
          <cell r="C60" t="str">
            <v>dollars and as a % of GDP</v>
          </cell>
        </row>
        <row r="62">
          <cell r="A62" t="str">
            <v>Gral Gov</v>
          </cell>
          <cell r="C62" t="str">
            <v>General Government Worksheet, includes central govt, social security,</v>
          </cell>
        </row>
        <row r="63">
          <cell r="C63" t="str">
            <v>medical benefits, board of education, and other statutory bodies</v>
          </cell>
        </row>
        <row r="65">
          <cell r="A65" t="str">
            <v>PubEnt</v>
          </cell>
          <cell r="C65" t="str">
            <v>Public Enterprise Worksheet, includes Antigua Port Authority, APUA,</v>
          </cell>
        </row>
        <row r="66">
          <cell r="C66" t="str">
            <v>St. John's Development Co., Deep Bay Development, CMC, and other.</v>
          </cell>
        </row>
        <row r="68">
          <cell r="A68" t="str">
            <v>Cons Gov</v>
          </cell>
          <cell r="C68" t="str">
            <v>Consolidated Public Sector Worksheet.</v>
          </cell>
        </row>
        <row r="70">
          <cell r="A70" t="str">
            <v>sumtab</v>
          </cell>
          <cell r="C70" t="str">
            <v>Summary table in preparation of SR and RED tables</v>
          </cell>
        </row>
        <row r="72">
          <cell r="A72" t="str">
            <v>PubEmploymt</v>
          </cell>
          <cell r="C72" t="str">
            <v>Public Sector Employment information</v>
          </cell>
        </row>
        <row r="73">
          <cell r="C73" t="str">
            <v xml:space="preserve">provided by the Public Sector Employment Survey 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>
        <row r="1">
          <cell r="A1" t="str">
            <v xml:space="preserve"> Table .   Antigua and Barbuda:   Accounts of the Consolidated Public Enterprises</v>
          </cell>
        </row>
      </sheetData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NAVIGATOR"/>
      <sheetName val="Instructions"/>
      <sheetName val="CPIA"/>
      <sheetName val="Data-Input"/>
      <sheetName val="Inp_Outp_debt"/>
      <sheetName val="SDR"/>
      <sheetName val="PV_Targets"/>
      <sheetName val="GE_Calculation"/>
      <sheetName val="Chart_Data"/>
      <sheetName val="Panel_Chart"/>
      <sheetName val="Chart_Data_-_Remit"/>
      <sheetName val="Panel_Chart_-_Remit"/>
      <sheetName val="Stress_tests_Fiscal"/>
      <sheetName val="Stress_test_External"/>
      <sheetName val="Stress_test_External_-_Remit"/>
      <sheetName val="Table_baseline_Fiscal"/>
      <sheetName val="Table_baseline_External"/>
      <sheetName val="baseline-fiscal"/>
      <sheetName val="A1_historical-fiscal"/>
      <sheetName val="A2_PB_unchanged-fiscal"/>
      <sheetName val="A3_LR_growth-fiscal"/>
      <sheetName val="B1_GDP-fiscal"/>
      <sheetName val="B2_PB-fiscal"/>
      <sheetName val="B3_combo-fiscal"/>
      <sheetName val="B4_depreciation-fiscal"/>
      <sheetName val="B5_other_flows-fiscal"/>
      <sheetName val="Customized_Scenario-fiscal"/>
      <sheetName val="PV_ResFin-fiscal"/>
      <sheetName val="Baseline"/>
      <sheetName val="A1_historical"/>
      <sheetName val="A2_financing"/>
      <sheetName val="B1_GDP"/>
      <sheetName val="B2_exports"/>
      <sheetName val="B3_deflator"/>
      <sheetName val="B4_non-debt_flows"/>
      <sheetName val="B5_Combo"/>
      <sheetName val="B6_30%depr"/>
      <sheetName val="Customized_Scenario-External"/>
      <sheetName val="PV_Base"/>
      <sheetName val="PV_Stress"/>
      <sheetName val="PV_Stress_A2"/>
      <sheetName val="Output_Database"/>
      <sheetName val="PV_Targets1"/>
      <sheetName val="GE_Calculation1"/>
      <sheetName val="Chart_Data1"/>
      <sheetName val="Panel_Chart1"/>
      <sheetName val="Chart_Data_-_Remit1"/>
      <sheetName val="Panel_Chart_-_Remit1"/>
      <sheetName val="Stress_tests_Fiscal1"/>
      <sheetName val="Stress_test_External1"/>
      <sheetName val="Stress_test_External_-_Remit1"/>
      <sheetName val="Table_baseline_Fiscal1"/>
      <sheetName val="Table_baseline_External1"/>
      <sheetName val="A2_PB_unchanged-fiscal1"/>
      <sheetName val="A3_LR_growth-fiscal1"/>
      <sheetName val="B5_other_flows-fiscal1"/>
      <sheetName val="Customized_Scenario-fiscal1"/>
      <sheetName val="B4_non-debt_flows1"/>
      <sheetName val="Customized_Scenario-External1"/>
      <sheetName val="PV_Stress1"/>
      <sheetName val="PV_Stress_A21"/>
      <sheetName val="Output_Database1"/>
      <sheetName val="PV_Targets2"/>
      <sheetName val="GE_Calculation2"/>
      <sheetName val="Chart_Data2"/>
      <sheetName val="Panel_Chart2"/>
      <sheetName val="Chart_Data_-_Remit2"/>
      <sheetName val="Panel_Chart_-_Remit2"/>
      <sheetName val="Stress_tests_Fiscal2"/>
      <sheetName val="Stress_test_External2"/>
      <sheetName val="Stress_test_External_-_Remit2"/>
      <sheetName val="Table_baseline_Fiscal2"/>
      <sheetName val="Table_baseline_External2"/>
      <sheetName val="A2_PB_unchanged-fiscal2"/>
      <sheetName val="A3_LR_growth-fiscal2"/>
      <sheetName val="B5_other_flows-fiscal2"/>
      <sheetName val="Customized_Scenario-fiscal2"/>
      <sheetName val="B4_non-debt_flows2"/>
      <sheetName val="Customized_Scenario-External2"/>
      <sheetName val="PV_Stress2"/>
      <sheetName val="PV_Stress_A22"/>
      <sheetName val="Output_Database2"/>
      <sheetName val="PV Targets"/>
      <sheetName val="GE Calculation"/>
      <sheetName val="Chart Data"/>
      <sheetName val="Panel Chart"/>
      <sheetName val="Chart Data - Remit"/>
      <sheetName val="Panel Chart - Remit"/>
      <sheetName val="Stress tests Fiscal"/>
      <sheetName val="Stress test External"/>
      <sheetName val="Stress test External - Remit"/>
      <sheetName val="Table baseline Fiscal"/>
      <sheetName val="Table baseline External"/>
      <sheetName val="A2_PB unchanged-fiscal"/>
      <sheetName val="A3_LR growth-fiscal"/>
      <sheetName val="B5_other flows-fiscal"/>
      <sheetName val="Customized Scenario-fiscal"/>
      <sheetName val="B4_non-debt flows"/>
      <sheetName val="Customized Scenario-External"/>
      <sheetName val="PV Stress"/>
      <sheetName val="PV Stress_A2"/>
      <sheetName val="Output Database"/>
    </sheetNames>
    <sheetDataSet>
      <sheetData sheetId="0"/>
      <sheetData sheetId="1"/>
      <sheetData sheetId="2"/>
      <sheetData sheetId="3">
        <row r="7">
          <cell r="A7" t="str">
            <v>Afghanistan</v>
          </cell>
        </row>
        <row r="8">
          <cell r="A8" t="str">
            <v>Angola</v>
          </cell>
        </row>
        <row r="9">
          <cell r="A9" t="str">
            <v>Armenia</v>
          </cell>
        </row>
        <row r="10">
          <cell r="A10" t="str">
            <v>Bangladesh</v>
          </cell>
        </row>
        <row r="11">
          <cell r="A11" t="str">
            <v>Benin</v>
          </cell>
        </row>
        <row r="12">
          <cell r="A12" t="str">
            <v>Bhutan</v>
          </cell>
        </row>
        <row r="13">
          <cell r="A13" t="str">
            <v>Bolivia</v>
          </cell>
        </row>
        <row r="14">
          <cell r="A14" t="str">
            <v>Burkina Faso</v>
          </cell>
        </row>
        <row r="15">
          <cell r="A15" t="str">
            <v>Burundi</v>
          </cell>
        </row>
        <row r="16">
          <cell r="A16" t="str">
            <v>Cambodia</v>
          </cell>
        </row>
        <row r="17">
          <cell r="A17" t="str">
            <v>Cameroon</v>
          </cell>
        </row>
        <row r="18">
          <cell r="A18" t="str">
            <v>Cape Verde</v>
          </cell>
        </row>
        <row r="19">
          <cell r="A19" t="str">
            <v>Central African Republic</v>
          </cell>
        </row>
        <row r="20">
          <cell r="A20" t="str">
            <v>Chad</v>
          </cell>
        </row>
        <row r="21">
          <cell r="A21" t="str">
            <v>Comoros</v>
          </cell>
        </row>
        <row r="22">
          <cell r="A22" t="str">
            <v>Democratic Republic of Congo</v>
          </cell>
        </row>
        <row r="23">
          <cell r="A23" t="str">
            <v>Republic of Congo</v>
          </cell>
        </row>
        <row r="24">
          <cell r="A24" t="str">
            <v>Cote d'Ivoire</v>
          </cell>
        </row>
        <row r="25">
          <cell r="A25" t="str">
            <v>Djibouti</v>
          </cell>
        </row>
        <row r="26">
          <cell r="A26" t="str">
            <v>Dominica</v>
          </cell>
        </row>
        <row r="27">
          <cell r="A27" t="str">
            <v>Eritrea</v>
          </cell>
        </row>
        <row r="28">
          <cell r="A28" t="str">
            <v>Ethiopia</v>
          </cell>
        </row>
        <row r="29">
          <cell r="A29" t="str">
            <v>The Gambia</v>
          </cell>
        </row>
        <row r="30">
          <cell r="A30" t="str">
            <v>Georgia</v>
          </cell>
        </row>
        <row r="31">
          <cell r="A31" t="str">
            <v>Ghana</v>
          </cell>
        </row>
        <row r="32">
          <cell r="A32" t="str">
            <v>Grenada</v>
          </cell>
        </row>
        <row r="33">
          <cell r="A33" t="str">
            <v>Guinea</v>
          </cell>
        </row>
        <row r="34">
          <cell r="A34" t="str">
            <v>Guinea-Bissau</v>
          </cell>
        </row>
        <row r="35">
          <cell r="A35" t="str">
            <v>Guyana</v>
          </cell>
        </row>
        <row r="36">
          <cell r="A36" t="str">
            <v>Haiti</v>
          </cell>
        </row>
        <row r="37">
          <cell r="A37" t="str">
            <v>Honduras</v>
          </cell>
        </row>
        <row r="38">
          <cell r="A38" t="str">
            <v>Kenya</v>
          </cell>
        </row>
        <row r="39">
          <cell r="A39" t="str">
            <v>Kiribati</v>
          </cell>
        </row>
        <row r="40">
          <cell r="A40" t="str">
            <v>Kosovo</v>
          </cell>
        </row>
        <row r="41">
          <cell r="A41" t="str">
            <v>Kyrgyz Republic</v>
          </cell>
        </row>
        <row r="42">
          <cell r="A42" t="str">
            <v>Lao PDR</v>
          </cell>
        </row>
        <row r="43">
          <cell r="A43" t="str">
            <v>Lesotho</v>
          </cell>
        </row>
        <row r="44">
          <cell r="A44" t="str">
            <v>Liberia</v>
          </cell>
        </row>
        <row r="45">
          <cell r="A45" t="str">
            <v>Madagascar</v>
          </cell>
        </row>
        <row r="46">
          <cell r="A46" t="str">
            <v>Malawi</v>
          </cell>
        </row>
        <row r="47">
          <cell r="A47" t="str">
            <v>Maldives</v>
          </cell>
        </row>
        <row r="48">
          <cell r="A48" t="str">
            <v>Mali</v>
          </cell>
        </row>
        <row r="49">
          <cell r="A49" t="str">
            <v>Mauritania</v>
          </cell>
        </row>
        <row r="50">
          <cell r="A50" t="str">
            <v>Moldova</v>
          </cell>
        </row>
        <row r="51">
          <cell r="A51" t="str">
            <v>Mongolia</v>
          </cell>
        </row>
        <row r="52">
          <cell r="A52" t="str">
            <v>Mozambique</v>
          </cell>
        </row>
        <row r="53">
          <cell r="A53" t="str">
            <v>Myanmar</v>
          </cell>
        </row>
        <row r="54">
          <cell r="A54" t="str">
            <v>Nepal</v>
          </cell>
        </row>
        <row r="55">
          <cell r="A55" t="str">
            <v>Nicaragua</v>
          </cell>
        </row>
        <row r="56">
          <cell r="A56" t="str">
            <v>Niger</v>
          </cell>
        </row>
        <row r="57">
          <cell r="A57" t="str">
            <v>Nigeria</v>
          </cell>
        </row>
        <row r="58">
          <cell r="A58" t="str">
            <v>Papua New Guinea</v>
          </cell>
        </row>
        <row r="59">
          <cell r="A59" t="str">
            <v>Rwanda</v>
          </cell>
        </row>
        <row r="60">
          <cell r="A60" t="str">
            <v>Samoa</v>
          </cell>
        </row>
        <row r="61">
          <cell r="A61" t="str">
            <v>Sao Tome &amp; Principe</v>
          </cell>
        </row>
        <row r="62">
          <cell r="A62" t="str">
            <v>Senegal</v>
          </cell>
        </row>
        <row r="63">
          <cell r="A63" t="str">
            <v>Sierra Leone</v>
          </cell>
        </row>
        <row r="64">
          <cell r="A64" t="str">
            <v>Solomon Islands</v>
          </cell>
        </row>
        <row r="65">
          <cell r="A65" t="str">
            <v>Somalia</v>
          </cell>
        </row>
        <row r="66">
          <cell r="A66" t="str">
            <v>Sri Lanka</v>
          </cell>
        </row>
        <row r="67">
          <cell r="A67" t="str">
            <v>St. Lucia</v>
          </cell>
        </row>
        <row r="68">
          <cell r="A68" t="str">
            <v>St. Vincent &amp; the Grenadines</v>
          </cell>
        </row>
        <row r="69">
          <cell r="A69" t="str">
            <v>Sudan</v>
          </cell>
        </row>
        <row r="70">
          <cell r="A70" t="str">
            <v>Tajikistan</v>
          </cell>
        </row>
        <row r="71">
          <cell r="A71" t="str">
            <v>Tanzania</v>
          </cell>
        </row>
        <row r="72">
          <cell r="A72" t="str">
            <v>Timor-Leste</v>
          </cell>
        </row>
        <row r="73">
          <cell r="A73" t="str">
            <v>Togo</v>
          </cell>
        </row>
        <row r="74">
          <cell r="A74" t="str">
            <v>Tonga</v>
          </cell>
        </row>
        <row r="75">
          <cell r="A75" t="str">
            <v>Uganda</v>
          </cell>
        </row>
        <row r="76">
          <cell r="A76" t="str">
            <v>Uzbekistan</v>
          </cell>
        </row>
        <row r="77">
          <cell r="A77" t="str">
            <v>Vanuatu</v>
          </cell>
        </row>
        <row r="78">
          <cell r="A78" t="str">
            <v>Vietnam</v>
          </cell>
        </row>
        <row r="79">
          <cell r="A79" t="str">
            <v>Republic of Yemen</v>
          </cell>
        </row>
        <row r="80">
          <cell r="A80" t="str">
            <v>Zambia</v>
          </cell>
        </row>
        <row r="81">
          <cell r="A81" t="str">
            <v>Zimbabwe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NAVIGATOR"/>
      <sheetName val="Output_Database-Fiscal"/>
      <sheetName val="Input_fiscal"/>
      <sheetName val="Instructions"/>
      <sheetName val="SDR"/>
      <sheetName val="Data-Input"/>
      <sheetName val="Inp_Outp_debt"/>
      <sheetName val="PV_Targets"/>
      <sheetName val="GE_Calculation"/>
      <sheetName val="Chart_Data"/>
      <sheetName val="Panel_Chart"/>
      <sheetName val="Chart_Data_-_Remit"/>
      <sheetName val="Panel_Chart_-_Remit"/>
      <sheetName val="Stress_tests_Fiscal"/>
      <sheetName val="chartdata-fiscal"/>
      <sheetName val="Stress_test_External"/>
      <sheetName val="Stress_test_External_-_Remit"/>
      <sheetName val="Table_baseline_Fiscal"/>
      <sheetName val="Table_baseline_External"/>
      <sheetName val="baseline-fiscal"/>
      <sheetName val="A1_historical-fiscal"/>
      <sheetName val="A2_PB_unchanged-fiscal"/>
      <sheetName val="A3_LR_growth-fiscal"/>
      <sheetName val="B1_GDP-fiscal"/>
      <sheetName val="B2_PB-fiscal"/>
      <sheetName val="B3_combo-fiscal"/>
      <sheetName val="B4_depreciation-fiscal"/>
      <sheetName val="B5_other_flows-fiscal"/>
      <sheetName val="Customized_Scenario-fiscal"/>
      <sheetName val="PV_ResFin-fiscal"/>
      <sheetName val="Baseline"/>
      <sheetName val="A1_historical"/>
      <sheetName val="A2_financing"/>
      <sheetName val="B1_GDP"/>
      <sheetName val="B2_exports"/>
      <sheetName val="B3_deflator"/>
      <sheetName val="B4_non-debt_flows"/>
      <sheetName val="B5_Combo"/>
      <sheetName val="B6_30%depr"/>
      <sheetName val="Customized_Scenario-External"/>
      <sheetName val="PV_Base"/>
      <sheetName val="PV_Stress"/>
      <sheetName val="PV_Stress_A2"/>
      <sheetName val="Output_Database"/>
      <sheetName val="Debt_Accumulation"/>
      <sheetName val="NPV-GDP"/>
      <sheetName val="NPV-Exports"/>
      <sheetName val="NPV-Revenue"/>
      <sheetName val="DS-Exports"/>
      <sheetName val="DS-Revenues"/>
      <sheetName val="Chart_Output"/>
      <sheetName val="ControlSheet"/>
      <sheetName val="Output_Database-Fiscal1"/>
      <sheetName val="PV_Targets1"/>
      <sheetName val="GE_Calculation1"/>
      <sheetName val="Chart_Data1"/>
      <sheetName val="Panel_Chart1"/>
      <sheetName val="Chart_Data_-_Remit1"/>
      <sheetName val="Panel_Chart_-_Remit1"/>
      <sheetName val="Stress_tests_Fiscal1"/>
      <sheetName val="Stress_test_External1"/>
      <sheetName val="Stress_test_External_-_Remit1"/>
      <sheetName val="Table_baseline_Fiscal1"/>
      <sheetName val="Table_baseline_External1"/>
      <sheetName val="A2_PB_unchanged-fiscal1"/>
      <sheetName val="A3_LR_growth-fiscal1"/>
      <sheetName val="B5_other_flows-fiscal1"/>
      <sheetName val="Customized_Scenario-fiscal1"/>
      <sheetName val="B4_non-debt_flows1"/>
      <sheetName val="Customized_Scenario-External1"/>
      <sheetName val="PV_Stress1"/>
      <sheetName val="PV_Stress_A21"/>
      <sheetName val="Output_Database1"/>
      <sheetName val="Debt_Accumulation1"/>
      <sheetName val="Chart_Output1"/>
      <sheetName val="Output_Database-Fiscal2"/>
      <sheetName val="PV_Targets2"/>
      <sheetName val="GE_Calculation2"/>
      <sheetName val="Chart_Data2"/>
      <sheetName val="Panel_Chart2"/>
      <sheetName val="Chart_Data_-_Remit2"/>
      <sheetName val="Panel_Chart_-_Remit2"/>
      <sheetName val="Stress_tests_Fiscal2"/>
      <sheetName val="Stress_test_External2"/>
      <sheetName val="Stress_test_External_-_Remit2"/>
      <sheetName val="Table_baseline_Fiscal2"/>
      <sheetName val="Table_baseline_External2"/>
      <sheetName val="A2_PB_unchanged-fiscal2"/>
      <sheetName val="A3_LR_growth-fiscal2"/>
      <sheetName val="B5_other_flows-fiscal2"/>
      <sheetName val="Customized_Scenario-fiscal2"/>
      <sheetName val="B4_non-debt_flows2"/>
      <sheetName val="Customized_Scenario-External2"/>
      <sheetName val="PV_Stress2"/>
      <sheetName val="PV_Stress_A22"/>
      <sheetName val="Output_Database2"/>
      <sheetName val="Debt_Accumulation2"/>
      <sheetName val="Chart_Output2"/>
      <sheetName val="Output Database-Fiscal"/>
      <sheetName val="PV Targets"/>
      <sheetName val="GE Calculation"/>
      <sheetName val="Chart Data"/>
      <sheetName val="Panel Chart"/>
      <sheetName val="Chart Data - Remit"/>
      <sheetName val="Panel Chart - Remit"/>
      <sheetName val="Stress tests Fiscal"/>
      <sheetName val="Stress test External"/>
      <sheetName val="Stress test External - Remit"/>
      <sheetName val="Table baseline Fiscal"/>
      <sheetName val="Table baseline External"/>
      <sheetName val="A2_PB unchanged-fiscal"/>
      <sheetName val="A3_LR growth-fiscal"/>
      <sheetName val="B5_other flows-fiscal"/>
      <sheetName val="Customized Scenario-fiscal"/>
      <sheetName val="B4_non-debt flows"/>
      <sheetName val="Customized Scenario-External"/>
      <sheetName val="PV Stress"/>
      <sheetName val="PV Stress_A2"/>
      <sheetName val="Output Database"/>
      <sheetName val="Debt Accumulation"/>
      <sheetName val="Chart Outpu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>
        <row r="41">
          <cell r="B41" t="str">
            <v>AUD</v>
          </cell>
        </row>
        <row r="42">
          <cell r="B42" t="str">
            <v>CAD</v>
          </cell>
        </row>
        <row r="43">
          <cell r="B43" t="str">
            <v>DKK</v>
          </cell>
        </row>
        <row r="44">
          <cell r="B44" t="str">
            <v>JPY</v>
          </cell>
        </row>
        <row r="45">
          <cell r="B45" t="str">
            <v>KRW</v>
          </cell>
        </row>
        <row r="46">
          <cell r="B46" t="str">
            <v>NZD</v>
          </cell>
        </row>
        <row r="47">
          <cell r="B47" t="str">
            <v>CHF</v>
          </cell>
        </row>
        <row r="48">
          <cell r="B48" t="str">
            <v>GBP</v>
          </cell>
        </row>
        <row r="49">
          <cell r="B49" t="str">
            <v>USD</v>
          </cell>
        </row>
        <row r="50">
          <cell r="B50" t="str">
            <v>EUR</v>
          </cell>
        </row>
        <row r="51">
          <cell r="B51" t="str">
            <v>SDR</v>
          </cell>
        </row>
        <row r="52">
          <cell r="B52" t="str">
            <v>KWD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>
        <row r="22">
          <cell r="B22">
            <v>10</v>
          </cell>
        </row>
        <row r="23">
          <cell r="B23">
            <v>40</v>
          </cell>
        </row>
        <row r="24">
          <cell r="B24">
            <v>7.4999999999999997E-3</v>
          </cell>
        </row>
        <row r="25">
          <cell r="B25">
            <v>0.04</v>
          </cell>
        </row>
      </sheetData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_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_check"/>
      <sheetName val="dshErrorCheck"/>
      <sheetName val="dshMacroMaker"/>
      <sheetName val="SetUp_Sheet1"/>
      <sheetName val="Data_check1"/>
      <sheetName val="SetUp_Sheet2"/>
      <sheetName val="Data_check2"/>
      <sheetName val="SetUp Sheet"/>
      <sheetName val="Data 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/>
      <sheetData sheetId="42"/>
      <sheetData sheetId="43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_of_Contents"/>
      <sheetName val="Table1"/>
      <sheetName val="Table_2"/>
      <sheetName val="Table3"/>
      <sheetName val="Table4"/>
      <sheetName val="Table5"/>
      <sheetName val="Table6"/>
      <sheetName val="Table7"/>
      <sheetName val="Table8"/>
      <sheetName val="Table9"/>
      <sheetName val="Table10"/>
      <sheetName val="Table11"/>
      <sheetName val="Table12"/>
      <sheetName val="Table13"/>
      <sheetName val="Table14"/>
      <sheetName val="Table15"/>
      <sheetName val="Table15(b)"/>
      <sheetName val="Table16"/>
      <sheetName val="Table17"/>
      <sheetName val="Table18"/>
      <sheetName val="Table_19"/>
      <sheetName val="Table_20"/>
      <sheetName val="Table_of_Contents1"/>
      <sheetName val="Table_21"/>
      <sheetName val="Table_191"/>
      <sheetName val="Table_201"/>
      <sheetName val="Table_of_Contents2"/>
      <sheetName val="Table_22"/>
      <sheetName val="Table_192"/>
      <sheetName val="Table_202"/>
      <sheetName val="Table of Contents"/>
      <sheetName val="Table 2"/>
      <sheetName val="Table 19"/>
      <sheetName val="Table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WEO"/>
      <sheetName val="ANT_BS1"/>
      <sheetName val="ANT_SUPP"/>
      <sheetName val="Data"/>
      <sheetName val="MSurvey"/>
      <sheetName val="Assumptions"/>
      <sheetName val="Baseline"/>
      <sheetName val="Adjustment"/>
      <sheetName val="AM_Tab_5"/>
      <sheetName val="AM_Tab_A5"/>
      <sheetName val="SR_Tab_5"/>
      <sheetName val="RED17"/>
      <sheetName val="RED18"/>
      <sheetName val="RED19"/>
      <sheetName val="RED20"/>
      <sheetName val="RED21"/>
      <sheetName val="PrREDs"/>
      <sheetName val="PrProject"/>
      <sheetName val="AM_Tab_51"/>
      <sheetName val="AM_Tab_A51"/>
      <sheetName val="SR_Tab_51"/>
      <sheetName val="AM_Tab_52"/>
      <sheetName val="AM_Tab_A52"/>
      <sheetName val="SR_Tab_52"/>
      <sheetName val="AM Tab 5"/>
      <sheetName val="AM Tab A5"/>
      <sheetName val="SR Tab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</sheetNames>
    <sheetDataSet>
      <sheetData sheetId="0">
        <row r="71">
          <cell r="B71" t="str">
            <v>Albania</v>
          </cell>
        </row>
        <row r="72">
          <cell r="B72" t="str">
            <v xml:space="preserve">Algeria             </v>
          </cell>
        </row>
        <row r="73">
          <cell r="B73" t="str">
            <v xml:space="preserve">Angola              </v>
          </cell>
        </row>
        <row r="74">
          <cell r="B74" t="str">
            <v xml:space="preserve">Antigua and Barbuda </v>
          </cell>
        </row>
        <row r="75">
          <cell r="B75" t="str">
            <v>Argentina</v>
          </cell>
        </row>
        <row r="76">
          <cell r="B76" t="str">
            <v>Armenia</v>
          </cell>
        </row>
        <row r="77">
          <cell r="B77" t="str">
            <v xml:space="preserve">Australia           </v>
          </cell>
        </row>
        <row r="78">
          <cell r="B78" t="str">
            <v>Austria</v>
          </cell>
        </row>
        <row r="79">
          <cell r="B79" t="str">
            <v>Azerbaijan, Rep. of</v>
          </cell>
        </row>
        <row r="80">
          <cell r="B80" t="str">
            <v xml:space="preserve">Bahamas, The        </v>
          </cell>
        </row>
        <row r="81">
          <cell r="B81" t="str">
            <v>Bahrain, Kingdom of</v>
          </cell>
        </row>
        <row r="82">
          <cell r="B82" t="str">
            <v xml:space="preserve">Barbados            </v>
          </cell>
        </row>
        <row r="83">
          <cell r="B83" t="str">
            <v>Belarus</v>
          </cell>
        </row>
        <row r="84">
          <cell r="B84" t="str">
            <v>Belgium</v>
          </cell>
        </row>
        <row r="85">
          <cell r="B85" t="str">
            <v xml:space="preserve">Belize              </v>
          </cell>
        </row>
        <row r="86">
          <cell r="B86" t="str">
            <v xml:space="preserve">Bhutan              </v>
          </cell>
        </row>
        <row r="87">
          <cell r="B87" t="str">
            <v xml:space="preserve">Bolivia             </v>
          </cell>
        </row>
        <row r="88">
          <cell r="B88" t="str">
            <v>Bosnia &amp; Herzegovina</v>
          </cell>
        </row>
        <row r="89">
          <cell r="B89" t="str">
            <v xml:space="preserve">Botswana            </v>
          </cell>
        </row>
        <row r="90">
          <cell r="B90" t="str">
            <v>Brazil</v>
          </cell>
        </row>
        <row r="91">
          <cell r="B91" t="str">
            <v xml:space="preserve">Brunei Darussalam   </v>
          </cell>
        </row>
        <row r="92">
          <cell r="B92" t="str">
            <v xml:space="preserve">Bulgaria            </v>
          </cell>
        </row>
        <row r="93">
          <cell r="B93" t="str">
            <v xml:space="preserve">Cameroon            </v>
          </cell>
        </row>
        <row r="94">
          <cell r="B94" t="str">
            <v xml:space="preserve">Canada              </v>
          </cell>
        </row>
        <row r="95">
          <cell r="B95" t="str">
            <v xml:space="preserve">Cape Verde          </v>
          </cell>
        </row>
        <row r="96">
          <cell r="B96" t="str">
            <v>Chile</v>
          </cell>
        </row>
        <row r="97">
          <cell r="B97" t="str">
            <v>China,P.R.: Mainland</v>
          </cell>
        </row>
        <row r="98">
          <cell r="B98" t="str">
            <v>Colombia</v>
          </cell>
        </row>
        <row r="99">
          <cell r="B99" t="str">
            <v>Congo, Republic of</v>
          </cell>
        </row>
        <row r="100">
          <cell r="B100" t="str">
            <v xml:space="preserve">Costa Rica          </v>
          </cell>
        </row>
        <row r="101">
          <cell r="B101" t="str">
            <v xml:space="preserve">Côte d'Ivoire       </v>
          </cell>
        </row>
        <row r="102">
          <cell r="B102" t="str">
            <v>Croatia</v>
          </cell>
        </row>
        <row r="103">
          <cell r="B103" t="str">
            <v xml:space="preserve">Cyprus              </v>
          </cell>
        </row>
        <row r="104">
          <cell r="B104" t="str">
            <v>Czech Republic</v>
          </cell>
        </row>
        <row r="105">
          <cell r="B105" t="str">
            <v xml:space="preserve">Denmark             </v>
          </cell>
        </row>
        <row r="106">
          <cell r="B106" t="str">
            <v xml:space="preserve">Djibouti            </v>
          </cell>
        </row>
        <row r="107">
          <cell r="B107" t="str">
            <v xml:space="preserve">Dominica            </v>
          </cell>
        </row>
        <row r="108">
          <cell r="B108" t="str">
            <v>Dominican Republic</v>
          </cell>
        </row>
        <row r="109">
          <cell r="B109" t="str">
            <v>Ecuador</v>
          </cell>
        </row>
        <row r="110">
          <cell r="B110" t="str">
            <v xml:space="preserve">Egypt               </v>
          </cell>
        </row>
        <row r="111">
          <cell r="B111" t="str">
            <v xml:space="preserve">El Salvador         </v>
          </cell>
        </row>
        <row r="112">
          <cell r="B112" t="str">
            <v xml:space="preserve">Equatorial Guinea   </v>
          </cell>
        </row>
        <row r="113">
          <cell r="B113" t="str">
            <v xml:space="preserve">Estonia             </v>
          </cell>
        </row>
        <row r="114">
          <cell r="B114" t="str">
            <v xml:space="preserve">Fiji                </v>
          </cell>
        </row>
        <row r="115">
          <cell r="B115" t="str">
            <v>Finland</v>
          </cell>
        </row>
        <row r="116">
          <cell r="B116" t="str">
            <v>France</v>
          </cell>
        </row>
        <row r="117">
          <cell r="B117" t="str">
            <v xml:space="preserve">Gabon               </v>
          </cell>
        </row>
        <row r="118">
          <cell r="B118" t="str">
            <v xml:space="preserve">Georgia             </v>
          </cell>
        </row>
        <row r="119">
          <cell r="B119" t="str">
            <v>Germany</v>
          </cell>
        </row>
        <row r="120">
          <cell r="B120" t="str">
            <v>Greece</v>
          </cell>
        </row>
        <row r="121">
          <cell r="B121" t="str">
            <v xml:space="preserve">Grenada             </v>
          </cell>
        </row>
        <row r="122">
          <cell r="B122" t="str">
            <v xml:space="preserve">Guatemala           </v>
          </cell>
        </row>
        <row r="123">
          <cell r="B123" t="str">
            <v xml:space="preserve">Guyana              </v>
          </cell>
        </row>
        <row r="124">
          <cell r="B124" t="str">
            <v xml:space="preserve">Honduras            </v>
          </cell>
        </row>
        <row r="125">
          <cell r="B125" t="str">
            <v>China,P.R.:Hong Kong</v>
          </cell>
        </row>
        <row r="126">
          <cell r="B126" t="str">
            <v xml:space="preserve">Hungary             </v>
          </cell>
        </row>
        <row r="127">
          <cell r="B127" t="str">
            <v xml:space="preserve">Iceland             </v>
          </cell>
        </row>
        <row r="128">
          <cell r="B128" t="str">
            <v>India</v>
          </cell>
        </row>
        <row r="129">
          <cell r="B129" t="str">
            <v xml:space="preserve">Indonesia           </v>
          </cell>
        </row>
        <row r="130">
          <cell r="B130" t="str">
            <v>Iran, I.R. of</v>
          </cell>
        </row>
        <row r="131">
          <cell r="B131" t="str">
            <v xml:space="preserve">Iraq                </v>
          </cell>
        </row>
        <row r="132">
          <cell r="B132" t="str">
            <v>Ireland</v>
          </cell>
        </row>
        <row r="133">
          <cell r="B133" t="str">
            <v xml:space="preserve">Israel              </v>
          </cell>
        </row>
        <row r="134">
          <cell r="B134" t="str">
            <v>Italy</v>
          </cell>
        </row>
        <row r="135">
          <cell r="B135" t="str">
            <v xml:space="preserve">Jamaica             </v>
          </cell>
        </row>
        <row r="136">
          <cell r="B136" t="str">
            <v xml:space="preserve">Japan               </v>
          </cell>
        </row>
        <row r="137">
          <cell r="B137" t="str">
            <v>Jordan</v>
          </cell>
        </row>
        <row r="138">
          <cell r="B138" t="str">
            <v xml:space="preserve">Kazakhstan          </v>
          </cell>
        </row>
        <row r="139">
          <cell r="B139" t="str">
            <v xml:space="preserve">Kiribati            </v>
          </cell>
        </row>
        <row r="140">
          <cell r="B140" t="str">
            <v>Korea, Republic of</v>
          </cell>
        </row>
        <row r="141">
          <cell r="B141" t="str">
            <v>Kosovo, Republic of</v>
          </cell>
        </row>
        <row r="142">
          <cell r="B142" t="str">
            <v>Kuwait</v>
          </cell>
        </row>
        <row r="143">
          <cell r="B143" t="str">
            <v xml:space="preserve">Latvia              </v>
          </cell>
        </row>
        <row r="144">
          <cell r="B144" t="str">
            <v xml:space="preserve">Lebanon             </v>
          </cell>
        </row>
        <row r="145">
          <cell r="B145" t="str">
            <v xml:space="preserve">Lesotho             </v>
          </cell>
        </row>
        <row r="146">
          <cell r="B146" t="str">
            <v xml:space="preserve">Libya               </v>
          </cell>
        </row>
        <row r="147">
          <cell r="B147" t="str">
            <v xml:space="preserve">Lithuania           </v>
          </cell>
        </row>
        <row r="148">
          <cell r="B148" t="str">
            <v>Luxembourg</v>
          </cell>
        </row>
        <row r="149">
          <cell r="B149" t="str">
            <v>Macedonia, FYR</v>
          </cell>
        </row>
        <row r="150">
          <cell r="B150" t="str">
            <v xml:space="preserve">Malaysia            </v>
          </cell>
        </row>
        <row r="151">
          <cell r="B151" t="str">
            <v xml:space="preserve">Maldives            </v>
          </cell>
        </row>
        <row r="152">
          <cell r="B152" t="str">
            <v xml:space="preserve">Malta               </v>
          </cell>
        </row>
        <row r="153">
          <cell r="B153" t="str">
            <v>Mauritius</v>
          </cell>
        </row>
        <row r="154">
          <cell r="B154" t="str">
            <v>Mexico</v>
          </cell>
        </row>
        <row r="155">
          <cell r="B155" t="str">
            <v xml:space="preserve">Moldova             </v>
          </cell>
        </row>
        <row r="156">
          <cell r="B156" t="str">
            <v xml:space="preserve">Mongolia            </v>
          </cell>
        </row>
        <row r="157">
          <cell r="B157" t="str">
            <v>Montenegro</v>
          </cell>
        </row>
        <row r="158">
          <cell r="B158" t="str">
            <v xml:space="preserve">Morocco             </v>
          </cell>
        </row>
        <row r="159">
          <cell r="B159" t="str">
            <v xml:space="preserve">Namibia             </v>
          </cell>
        </row>
        <row r="160">
          <cell r="B160" t="str">
            <v>Netherlands</v>
          </cell>
        </row>
        <row r="161">
          <cell r="B161" t="str">
            <v xml:space="preserve">New Zealand         </v>
          </cell>
        </row>
        <row r="162">
          <cell r="B162" t="str">
            <v xml:space="preserve">Nicaragua           </v>
          </cell>
        </row>
        <row r="163">
          <cell r="B163" t="str">
            <v xml:space="preserve">Nigeria             </v>
          </cell>
        </row>
        <row r="164">
          <cell r="B164" t="str">
            <v>Norway</v>
          </cell>
        </row>
        <row r="165">
          <cell r="B165" t="str">
            <v xml:space="preserve">Oman                </v>
          </cell>
        </row>
        <row r="166">
          <cell r="B166" t="str">
            <v>Pakistan</v>
          </cell>
        </row>
        <row r="167">
          <cell r="B167" t="str">
            <v xml:space="preserve">Panama              </v>
          </cell>
        </row>
        <row r="168">
          <cell r="B168" t="str">
            <v xml:space="preserve">Papua New Guinea    </v>
          </cell>
        </row>
        <row r="169">
          <cell r="B169" t="str">
            <v xml:space="preserve">Paraguay            </v>
          </cell>
        </row>
        <row r="170">
          <cell r="B170" t="str">
            <v>Peru</v>
          </cell>
        </row>
        <row r="171">
          <cell r="B171" t="str">
            <v>Philippines</v>
          </cell>
        </row>
        <row r="172">
          <cell r="B172" t="str">
            <v xml:space="preserve">Poland              </v>
          </cell>
        </row>
        <row r="173">
          <cell r="B173" t="str">
            <v>Portugal</v>
          </cell>
        </row>
        <row r="174">
          <cell r="B174" t="str">
            <v>Qatar</v>
          </cell>
        </row>
        <row r="175">
          <cell r="B175" t="str">
            <v>Romania</v>
          </cell>
        </row>
        <row r="176">
          <cell r="B176" t="str">
            <v>Russian Federation</v>
          </cell>
        </row>
        <row r="177">
          <cell r="B177" t="str">
            <v>Samoa</v>
          </cell>
        </row>
        <row r="178">
          <cell r="B178" t="str">
            <v>São Tomé &amp; Príncipe</v>
          </cell>
        </row>
        <row r="179">
          <cell r="B179" t="str">
            <v>Saudi Arabia</v>
          </cell>
        </row>
        <row r="180">
          <cell r="B180" t="str">
            <v>Senegal</v>
          </cell>
        </row>
        <row r="181">
          <cell r="B181" t="str">
            <v>Serbia, Republic of</v>
          </cell>
        </row>
        <row r="182">
          <cell r="B182" t="str">
            <v>Seychelles</v>
          </cell>
        </row>
        <row r="183">
          <cell r="B183" t="str">
            <v xml:space="preserve">Singapore           </v>
          </cell>
        </row>
        <row r="184">
          <cell r="B184" t="str">
            <v xml:space="preserve">Slovak Republic     </v>
          </cell>
        </row>
        <row r="185">
          <cell r="B185" t="str">
            <v>Slovenia</v>
          </cell>
        </row>
        <row r="186">
          <cell r="B186" t="str">
            <v xml:space="preserve">South Africa        </v>
          </cell>
        </row>
        <row r="187">
          <cell r="B187" t="str">
            <v>Spain</v>
          </cell>
        </row>
        <row r="188">
          <cell r="B188" t="str">
            <v>Sri Lanka</v>
          </cell>
        </row>
        <row r="189">
          <cell r="B189" t="str">
            <v xml:space="preserve">St. Kitts and Nevis </v>
          </cell>
        </row>
        <row r="190">
          <cell r="B190" t="str">
            <v xml:space="preserve">St. Lucia           </v>
          </cell>
        </row>
        <row r="191">
          <cell r="B191" t="str">
            <v>St. Vincent &amp; Grens.</v>
          </cell>
        </row>
        <row r="192">
          <cell r="B192" t="str">
            <v>Sudan</v>
          </cell>
        </row>
        <row r="193">
          <cell r="B193" t="str">
            <v>Suriname</v>
          </cell>
        </row>
        <row r="194">
          <cell r="B194" t="str">
            <v xml:space="preserve">Swaziland           </v>
          </cell>
        </row>
        <row r="195">
          <cell r="B195" t="str">
            <v>Sweden</v>
          </cell>
        </row>
        <row r="196">
          <cell r="B196" t="str">
            <v xml:space="preserve">Switzerland         </v>
          </cell>
        </row>
        <row r="197">
          <cell r="B197" t="str">
            <v>Syrian Arab Republic</v>
          </cell>
        </row>
        <row r="198">
          <cell r="B198" t="str">
            <v>Thailand</v>
          </cell>
        </row>
        <row r="199">
          <cell r="B199" t="str">
            <v>Timor-Leste</v>
          </cell>
        </row>
        <row r="200">
          <cell r="B200" t="str">
            <v xml:space="preserve">Tonga               </v>
          </cell>
        </row>
        <row r="201">
          <cell r="B201" t="str">
            <v>Trinidad and Tobago</v>
          </cell>
        </row>
        <row r="202">
          <cell r="B202" t="str">
            <v>Tunisia</v>
          </cell>
        </row>
        <row r="203">
          <cell r="B203" t="str">
            <v>Turkey</v>
          </cell>
        </row>
        <row r="204">
          <cell r="B204" t="str">
            <v xml:space="preserve">Turkmenistan        </v>
          </cell>
        </row>
        <row r="205">
          <cell r="B205" t="str">
            <v>Ukraine</v>
          </cell>
        </row>
        <row r="206">
          <cell r="B206" t="str">
            <v>United Arab Emirates</v>
          </cell>
        </row>
        <row r="207">
          <cell r="B207" t="str">
            <v xml:space="preserve">United Kingdom      </v>
          </cell>
        </row>
        <row r="208">
          <cell r="B208" t="str">
            <v>United States</v>
          </cell>
        </row>
        <row r="209">
          <cell r="B209" t="str">
            <v>Uruguay</v>
          </cell>
        </row>
        <row r="210">
          <cell r="B210" t="str">
            <v xml:space="preserve">Uzbekistan          </v>
          </cell>
        </row>
        <row r="211">
          <cell r="B211" t="str">
            <v xml:space="preserve">Vanuatu             </v>
          </cell>
        </row>
        <row r="212">
          <cell r="B212" t="str">
            <v>Venezuela, Rep. Bol.</v>
          </cell>
        </row>
        <row r="213">
          <cell r="B213" t="str">
            <v>Vietnam</v>
          </cell>
        </row>
        <row r="214">
          <cell r="B214" t="str">
            <v>Yemen, Republic of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"/>
      <sheetName val="India$"/>
      <sheetName val="India"/>
      <sheetName val="WksheetI"/>
      <sheetName val="Indianew$"/>
      <sheetName val="ThirdC$"/>
      <sheetName val="ThirdC"/>
      <sheetName val="WsheetCOTI"/>
      <sheetName val="WORKSHEET"/>
      <sheetName val="New_BOPI"/>
      <sheetName val="NewBOPCOTI"/>
      <sheetName val="BoPI_Revised"/>
      <sheetName val="BoPCOTI_Revised"/>
      <sheetName val="Indianew"/>
      <sheetName val="GraphI"/>
      <sheetName val="COTInew"/>
      <sheetName val="GraphT"/>
      <sheetName val="for_MTFF"/>
      <sheetName val="Finalnew"/>
      <sheetName val="GraphF"/>
      <sheetName val="graphforinvisible"/>
      <sheetName val="COTInew$"/>
      <sheetName val="Final$"/>
      <sheetName val="Final"/>
      <sheetName val="Ext_Sector_Indicators"/>
      <sheetName val="FINALNEW$"/>
      <sheetName val="boptableforar"/>
      <sheetName val="Final$new"/>
      <sheetName val="BOPAnalytic"/>
      <sheetName val="BOPStandard"/>
      <sheetName val="GDPreal"/>
      <sheetName val="GDPGraph"/>
      <sheetName val="DACL_pay_"/>
      <sheetName val="GDPnom"/>
      <sheetName val="Keyind"/>
      <sheetName val="sect_dist_toGDP"/>
      <sheetName val="budGraph"/>
      <sheetName val="Budget"/>
      <sheetName val="DebtRe"/>
      <sheetName val="Debt$"/>
      <sheetName val="ExRate"/>
      <sheetName val="Reserves"/>
      <sheetName val="Ddis"/>
      <sheetName val="Dexp"/>
      <sheetName val="ESCAP"/>
      <sheetName val="Money2"/>
      <sheetName val="Money"/>
      <sheetName val="Money3"/>
      <sheetName val="TourGraph"/>
      <sheetName val="Tourist_"/>
      <sheetName val="tourismDR"/>
      <sheetName val="CPIGraph"/>
      <sheetName val="New_CPI"/>
      <sheetName val="CPI"/>
      <sheetName val="New_BOPI1"/>
      <sheetName val="BoPI_Revised1"/>
      <sheetName val="BoPCOTI_Revised1"/>
      <sheetName val="for_MTFF1"/>
      <sheetName val="Ext_Sector_Indicators1"/>
      <sheetName val="DACL_pay_1"/>
      <sheetName val="sect_dist_toGDP1"/>
      <sheetName val="Tourist_1"/>
      <sheetName val="New_CPI1"/>
    </sheetNames>
    <sheetDataSet>
      <sheetData sheetId="0">
        <row r="5">
          <cell r="W5" t="str">
            <v xml:space="preserve">TABLE 15. BALANCE OF PAYMENTS ESTIMATES </v>
          </cell>
        </row>
        <row r="7">
          <cell r="W7" t="str">
            <v xml:space="preserve">Millions of Ngultrum </v>
          </cell>
        </row>
        <row r="9">
          <cell r="W9" t="str">
            <v/>
          </cell>
          <cell r="X9" t="str">
            <v xml:space="preserve"> Period</v>
          </cell>
          <cell r="Y9" t="str">
            <v/>
          </cell>
        </row>
        <row r="10">
          <cell r="W10" t="str">
            <v/>
          </cell>
        </row>
        <row r="11">
          <cell r="W11" t="str">
            <v>Item</v>
          </cell>
          <cell r="X11" t="str">
            <v xml:space="preserve">    1990/91 </v>
          </cell>
          <cell r="Y11" t="str">
            <v>1991/92</v>
          </cell>
          <cell r="Z11" t="str">
            <v xml:space="preserve">1992/93 </v>
          </cell>
          <cell r="AA11" t="str">
            <v xml:space="preserve">1993/94 </v>
          </cell>
          <cell r="AB11" t="str">
            <v>1994/95</v>
          </cell>
          <cell r="AC11" t="str">
            <v>1995/96</v>
          </cell>
          <cell r="AD11" t="str">
            <v>1996/97</v>
          </cell>
          <cell r="AE11" t="str">
            <v>1997/98</v>
          </cell>
          <cell r="AF11" t="str">
            <v>1998/99(*)</v>
          </cell>
        </row>
        <row r="13">
          <cell r="W13" t="str">
            <v>Exports,fob</v>
          </cell>
          <cell r="X13">
            <v>1308.49</v>
          </cell>
          <cell r="Y13">
            <v>1631.95</v>
          </cell>
          <cell r="Z13">
            <v>1837.25</v>
          </cell>
          <cell r="AA13">
            <v>1990.33</v>
          </cell>
          <cell r="AB13">
            <v>2196.6799999999998</v>
          </cell>
          <cell r="AC13">
            <v>3349.1299999999997</v>
          </cell>
          <cell r="AD13">
            <v>3553.77</v>
          </cell>
          <cell r="AE13">
            <v>4274.18</v>
          </cell>
          <cell r="AF13">
            <v>4460</v>
          </cell>
        </row>
        <row r="14">
          <cell r="W14" t="str">
            <v xml:space="preserve">  India</v>
          </cell>
          <cell r="X14">
            <v>1129.57</v>
          </cell>
          <cell r="Y14">
            <v>1465.13</v>
          </cell>
          <cell r="Z14">
            <v>1522.18</v>
          </cell>
          <cell r="AA14">
            <v>1785.98</v>
          </cell>
          <cell r="AB14">
            <v>2059.81</v>
          </cell>
          <cell r="AC14">
            <v>3078.95</v>
          </cell>
          <cell r="AD14">
            <v>3226.98</v>
          </cell>
          <cell r="AE14">
            <v>4041.94</v>
          </cell>
          <cell r="AF14">
            <v>4181</v>
          </cell>
        </row>
        <row r="15">
          <cell r="W15" t="str">
            <v xml:space="preserve">  Other</v>
          </cell>
          <cell r="X15">
            <v>178.92</v>
          </cell>
          <cell r="Y15">
            <v>166.82</v>
          </cell>
          <cell r="Z15">
            <v>315.07</v>
          </cell>
          <cell r="AA15">
            <v>204.35</v>
          </cell>
          <cell r="AB15">
            <v>136.87</v>
          </cell>
          <cell r="AC15">
            <v>270.18</v>
          </cell>
          <cell r="AD15">
            <v>326.79000000000002</v>
          </cell>
          <cell r="AE15">
            <v>232.24</v>
          </cell>
          <cell r="AF15">
            <v>279</v>
          </cell>
        </row>
        <row r="16">
          <cell r="W16" t="str">
            <v>Imports,cif</v>
          </cell>
          <cell r="X16">
            <v>-1525.45</v>
          </cell>
          <cell r="Y16">
            <v>-2148.5300000000002</v>
          </cell>
          <cell r="Z16">
            <v>-3470.86</v>
          </cell>
          <cell r="AA16">
            <v>-2914.2</v>
          </cell>
          <cell r="AB16">
            <v>-3053.1800000000003</v>
          </cell>
          <cell r="AC16">
            <v>-3802.34</v>
          </cell>
          <cell r="AD16">
            <v>-4697.21</v>
          </cell>
          <cell r="AE16">
            <v>-5226.0999999999995</v>
          </cell>
          <cell r="AF16">
            <v>-6988.43</v>
          </cell>
        </row>
        <row r="17">
          <cell r="W17" t="str">
            <v xml:space="preserve">  India</v>
          </cell>
          <cell r="X17">
            <v>-1254.92</v>
          </cell>
          <cell r="Y17">
            <v>-1814.14</v>
          </cell>
          <cell r="Z17">
            <v>-2086.2600000000002</v>
          </cell>
          <cell r="AA17">
            <v>-2065.9</v>
          </cell>
          <cell r="AB17">
            <v>-2228.09</v>
          </cell>
          <cell r="AC17">
            <v>-2790.52</v>
          </cell>
          <cell r="AD17">
            <v>-3068.17</v>
          </cell>
          <cell r="AE17">
            <v>-3684.74</v>
          </cell>
          <cell r="AF17">
            <v>-4994.03</v>
          </cell>
        </row>
        <row r="18">
          <cell r="W18" t="str">
            <v xml:space="preserve">  Other</v>
          </cell>
          <cell r="X18">
            <v>-270.52999999999997</v>
          </cell>
          <cell r="Y18">
            <v>-334.39</v>
          </cell>
          <cell r="Z18">
            <v>-1384.6</v>
          </cell>
          <cell r="AA18">
            <v>-848.3</v>
          </cell>
          <cell r="AB18">
            <v>-825.08999999999992</v>
          </cell>
          <cell r="AC18">
            <v>-1011.82</v>
          </cell>
          <cell r="AD18">
            <v>-1629.04</v>
          </cell>
          <cell r="AE18">
            <v>-1541.36</v>
          </cell>
          <cell r="AF18">
            <v>-1994.4</v>
          </cell>
        </row>
        <row r="19">
          <cell r="W19" t="str">
            <v>Trade balance</v>
          </cell>
          <cell r="X19">
            <v>-216.96</v>
          </cell>
          <cell r="Y19">
            <v>-516.58000000000004</v>
          </cell>
          <cell r="Z19">
            <v>-1633.61</v>
          </cell>
          <cell r="AA19">
            <v>-923.87</v>
          </cell>
          <cell r="AB19">
            <v>-856.50000000000011</v>
          </cell>
          <cell r="AC19">
            <v>-453.21000000000026</v>
          </cell>
          <cell r="AD19">
            <v>-1143.44</v>
          </cell>
          <cell r="AE19">
            <v>-951.91999999999962</v>
          </cell>
          <cell r="AF19">
            <v>-2528.4299999999998</v>
          </cell>
        </row>
        <row r="20">
          <cell r="W20" t="str">
            <v xml:space="preserve">  India</v>
          </cell>
          <cell r="X20">
            <v>-125.35</v>
          </cell>
          <cell r="Y20">
            <v>-349.01</v>
          </cell>
          <cell r="Z20">
            <v>-564.08000000000004</v>
          </cell>
          <cell r="AA20">
            <v>-279.92000000000007</v>
          </cell>
          <cell r="AB20">
            <v>-168.2800000000002</v>
          </cell>
          <cell r="AC20">
            <v>288.42999999999984</v>
          </cell>
          <cell r="AD20">
            <v>158.80999999999995</v>
          </cell>
          <cell r="AE20">
            <v>357.20000000000027</v>
          </cell>
          <cell r="AF20">
            <v>-813.02999999999975</v>
          </cell>
        </row>
        <row r="21">
          <cell r="W21" t="str">
            <v xml:space="preserve">  Other</v>
          </cell>
          <cell r="X21">
            <v>-91.61</v>
          </cell>
          <cell r="Y21">
            <v>-167.57</v>
          </cell>
          <cell r="Z21">
            <v>-1069.53</v>
          </cell>
          <cell r="AA21">
            <v>-643.94999999999993</v>
          </cell>
          <cell r="AB21">
            <v>-688.21999999999991</v>
          </cell>
          <cell r="AC21">
            <v>-741.6400000000001</v>
          </cell>
          <cell r="AD21">
            <v>-1302.25</v>
          </cell>
          <cell r="AE21">
            <v>-1309.1199999999999</v>
          </cell>
          <cell r="AF21">
            <v>-1715.4</v>
          </cell>
        </row>
        <row r="22">
          <cell r="W22" t="str">
            <v>Service and transfer receipts</v>
          </cell>
          <cell r="X22">
            <v>464.85</v>
          </cell>
          <cell r="Y22">
            <v>583.48</v>
          </cell>
          <cell r="Z22">
            <v>705.53</v>
          </cell>
          <cell r="AA22">
            <v>847.40000000000009</v>
          </cell>
          <cell r="AB22">
            <v>886.45</v>
          </cell>
          <cell r="AC22">
            <v>995.7</v>
          </cell>
          <cell r="AD22">
            <v>995.05</v>
          </cell>
          <cell r="AE22">
            <v>1734.6</v>
          </cell>
          <cell r="AF22">
            <v>1912.3799999999999</v>
          </cell>
        </row>
        <row r="23">
          <cell r="W23" t="str">
            <v xml:space="preserve">  India</v>
          </cell>
          <cell r="X23">
            <v>228.68</v>
          </cell>
          <cell r="Y23">
            <v>235.12</v>
          </cell>
          <cell r="Z23">
            <v>201.37</v>
          </cell>
          <cell r="AA23">
            <v>224.93</v>
          </cell>
          <cell r="AB23">
            <v>215.93</v>
          </cell>
          <cell r="AC23">
            <v>282.26</v>
          </cell>
          <cell r="AD23">
            <v>293.20999999999998</v>
          </cell>
          <cell r="AE23">
            <v>481.73</v>
          </cell>
          <cell r="AF23">
            <v>497.32</v>
          </cell>
        </row>
        <row r="24">
          <cell r="W24" t="str">
            <v xml:space="preserve">  Other</v>
          </cell>
          <cell r="X24">
            <v>236.17</v>
          </cell>
          <cell r="Y24">
            <v>348.36</v>
          </cell>
          <cell r="Z24">
            <v>504.16</v>
          </cell>
          <cell r="AA24">
            <v>622.47</v>
          </cell>
          <cell r="AB24">
            <v>670.52</v>
          </cell>
          <cell r="AC24">
            <v>713.44</v>
          </cell>
          <cell r="AD24">
            <v>701.84</v>
          </cell>
          <cell r="AE24">
            <v>1252.8699999999999</v>
          </cell>
          <cell r="AF24">
            <v>1415.06</v>
          </cell>
        </row>
        <row r="25">
          <cell r="W25" t="str">
            <v>Service and transfer payments</v>
          </cell>
          <cell r="X25">
            <v>-561.16</v>
          </cell>
          <cell r="Y25">
            <v>-706.44</v>
          </cell>
          <cell r="Z25">
            <v>-1025.07</v>
          </cell>
          <cell r="AA25">
            <v>-1177.1100000000001</v>
          </cell>
          <cell r="AB25">
            <v>-1101.49</v>
          </cell>
          <cell r="AC25">
            <v>-1814.94</v>
          </cell>
          <cell r="AD25">
            <v>-1863.5</v>
          </cell>
          <cell r="AE25">
            <v>-2570.19</v>
          </cell>
          <cell r="AF25">
            <v>-3733.35</v>
          </cell>
        </row>
        <row r="26">
          <cell r="W26" t="str">
            <v xml:space="preserve">  India</v>
          </cell>
          <cell r="X26">
            <v>-342.16</v>
          </cell>
          <cell r="Y26">
            <v>-402.5</v>
          </cell>
          <cell r="Z26">
            <v>-495.85</v>
          </cell>
          <cell r="AA26">
            <v>-591.34</v>
          </cell>
          <cell r="AB26">
            <v>-497.66</v>
          </cell>
          <cell r="AC26">
            <v>-776.14</v>
          </cell>
          <cell r="AD26">
            <v>-913.13</v>
          </cell>
          <cell r="AE26">
            <v>-1819.93</v>
          </cell>
          <cell r="AF26">
            <v>-2822.58</v>
          </cell>
        </row>
        <row r="27">
          <cell r="W27" t="str">
            <v xml:space="preserve">  Other</v>
          </cell>
          <cell r="X27">
            <v>-219</v>
          </cell>
          <cell r="Y27">
            <v>-303.94</v>
          </cell>
          <cell r="Z27">
            <v>-529.22</v>
          </cell>
          <cell r="AA27">
            <v>-585.77</v>
          </cell>
          <cell r="AB27">
            <v>-603.83000000000004</v>
          </cell>
          <cell r="AC27">
            <v>-1038.8</v>
          </cell>
          <cell r="AD27">
            <v>-950.37</v>
          </cell>
          <cell r="AE27">
            <v>-750.26</v>
          </cell>
          <cell r="AF27">
            <v>-910.77</v>
          </cell>
        </row>
        <row r="28">
          <cell r="W28" t="str">
            <v>Current account balance</v>
          </cell>
          <cell r="X28">
            <v>-313.27</v>
          </cell>
          <cell r="Y28">
            <v>-639.54</v>
          </cell>
          <cell r="Z28">
            <v>-1953.15</v>
          </cell>
          <cell r="AA28">
            <v>-1253.58</v>
          </cell>
          <cell r="AB28">
            <v>-1071.5400000000002</v>
          </cell>
          <cell r="AC28">
            <v>-1272.4500000000003</v>
          </cell>
          <cell r="AD28">
            <v>-2011.89</v>
          </cell>
          <cell r="AE28">
            <v>-1787.5099999999998</v>
          </cell>
          <cell r="AF28">
            <v>-4349.3999999999996</v>
          </cell>
        </row>
        <row r="29">
          <cell r="W29" t="str">
            <v xml:space="preserve">  India</v>
          </cell>
          <cell r="X29">
            <v>-238.83</v>
          </cell>
          <cell r="Y29">
            <v>-516.39</v>
          </cell>
          <cell r="Z29">
            <v>-858.56</v>
          </cell>
          <cell r="AA29">
            <v>-646.33000000000015</v>
          </cell>
          <cell r="AB29">
            <v>-450.01000000000022</v>
          </cell>
          <cell r="AC29">
            <v>-205.45000000000016</v>
          </cell>
          <cell r="AD29">
            <v>-461.11000000000007</v>
          </cell>
          <cell r="AE29">
            <v>-980.99999999999977</v>
          </cell>
          <cell r="AF29">
            <v>-3138.2899999999995</v>
          </cell>
        </row>
        <row r="30">
          <cell r="W30" t="str">
            <v xml:space="preserve">  Other</v>
          </cell>
          <cell r="X30">
            <v>-74.44</v>
          </cell>
          <cell r="Y30">
            <v>-123.15</v>
          </cell>
          <cell r="Z30">
            <v>-1094.5899999999999</v>
          </cell>
          <cell r="AA30">
            <v>-607.24999999999989</v>
          </cell>
          <cell r="AB30">
            <v>-621.53</v>
          </cell>
          <cell r="AC30">
            <v>-1067</v>
          </cell>
          <cell r="AD30">
            <v>-1550.78</v>
          </cell>
          <cell r="AE30">
            <v>-806.51</v>
          </cell>
          <cell r="AF30">
            <v>-1211.1100000000001</v>
          </cell>
        </row>
        <row r="31">
          <cell r="W31" t="str">
            <v>Foreign aid</v>
          </cell>
          <cell r="X31">
            <v>1037.3599999999999</v>
          </cell>
          <cell r="Y31">
            <v>990.19</v>
          </cell>
          <cell r="Z31">
            <v>1586.73</v>
          </cell>
          <cell r="AA31">
            <v>1780.55</v>
          </cell>
          <cell r="AB31">
            <v>1692.71</v>
          </cell>
          <cell r="AC31">
            <v>2396.5</v>
          </cell>
          <cell r="AD31">
            <v>2867.37</v>
          </cell>
          <cell r="AE31">
            <v>3538.2099999999996</v>
          </cell>
          <cell r="AF31">
            <v>6757.1900000000005</v>
          </cell>
        </row>
        <row r="32">
          <cell r="W32" t="str">
            <v xml:space="preserve">  India</v>
          </cell>
          <cell r="X32">
            <v>730.43</v>
          </cell>
          <cell r="Y32">
            <v>554.64</v>
          </cell>
          <cell r="Z32">
            <v>700.03</v>
          </cell>
          <cell r="AA32">
            <v>849.24</v>
          </cell>
          <cell r="AB32">
            <v>805.65</v>
          </cell>
          <cell r="AC32">
            <v>682.08999999999992</v>
          </cell>
          <cell r="AD32">
            <v>1364.17</v>
          </cell>
          <cell r="AE32">
            <v>2366.1099999999997</v>
          </cell>
          <cell r="AF32">
            <v>5086.42</v>
          </cell>
        </row>
        <row r="33">
          <cell r="W33" t="str">
            <v xml:space="preserve">  Other</v>
          </cell>
          <cell r="X33">
            <v>306.93</v>
          </cell>
          <cell r="Y33">
            <v>435.55</v>
          </cell>
          <cell r="Z33">
            <v>886.7</v>
          </cell>
          <cell r="AA33">
            <v>931.31</v>
          </cell>
          <cell r="AB33">
            <v>887.06000000000006</v>
          </cell>
          <cell r="AC33">
            <v>1714.4099999999999</v>
          </cell>
          <cell r="AD33">
            <v>1503.2</v>
          </cell>
          <cell r="AE33">
            <v>1172.0999999999999</v>
          </cell>
          <cell r="AF33">
            <v>1670.77</v>
          </cell>
        </row>
        <row r="34">
          <cell r="W34" t="str">
            <v>Other loans</v>
          </cell>
          <cell r="X34">
            <v>-51.98</v>
          </cell>
          <cell r="Y34">
            <v>213.7</v>
          </cell>
          <cell r="Z34">
            <v>465.94</v>
          </cell>
          <cell r="AA34">
            <v>158.78</v>
          </cell>
          <cell r="AB34">
            <v>-70.98</v>
          </cell>
          <cell r="AC34">
            <v>-77.5</v>
          </cell>
          <cell r="AD34">
            <v>-10.760000000000005</v>
          </cell>
          <cell r="AE34">
            <v>-90.55</v>
          </cell>
          <cell r="AF34">
            <v>-298.14999999999998</v>
          </cell>
        </row>
        <row r="35">
          <cell r="W35" t="str">
            <v xml:space="preserve">  India</v>
          </cell>
          <cell r="X35" t="str">
            <v xml:space="preserve">  -</v>
          </cell>
          <cell r="Y35">
            <v>286</v>
          </cell>
          <cell r="Z35">
            <v>347.83</v>
          </cell>
          <cell r="AA35">
            <v>229.68</v>
          </cell>
          <cell r="AB35">
            <v>0</v>
          </cell>
          <cell r="AC35">
            <v>0</v>
          </cell>
          <cell r="AD35">
            <v>71.819999999999993</v>
          </cell>
          <cell r="AE35">
            <v>0</v>
          </cell>
          <cell r="AF35">
            <v>-250</v>
          </cell>
        </row>
        <row r="36">
          <cell r="W36" t="str">
            <v xml:space="preserve">  Other</v>
          </cell>
          <cell r="X36">
            <v>-51.98</v>
          </cell>
          <cell r="Y36">
            <v>-72.3</v>
          </cell>
          <cell r="Z36">
            <v>118.11</v>
          </cell>
          <cell r="AA36">
            <v>-70.900000000000006</v>
          </cell>
          <cell r="AB36">
            <v>-70.98</v>
          </cell>
          <cell r="AC36">
            <v>-77.5</v>
          </cell>
          <cell r="AD36">
            <v>-82.58</v>
          </cell>
          <cell r="AE36">
            <v>-90.55</v>
          </cell>
          <cell r="AF36">
            <v>-48.15</v>
          </cell>
        </row>
        <row r="37">
          <cell r="W37" t="str">
            <v>Foreign direct investment</v>
          </cell>
          <cell r="X37">
            <v>7.68</v>
          </cell>
          <cell r="Y37">
            <v>22.32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  <cell r="AE37" t="str">
            <v>-</v>
          </cell>
          <cell r="AF37" t="str">
            <v>-</v>
          </cell>
        </row>
        <row r="38">
          <cell r="W38" t="str">
            <v xml:space="preserve">  India</v>
          </cell>
          <cell r="X38" t="str">
            <v xml:space="preserve">   -</v>
          </cell>
          <cell r="Y38" t="str">
            <v xml:space="preserve">  -</v>
          </cell>
          <cell r="Z38" t="str">
            <v xml:space="preserve">  -</v>
          </cell>
          <cell r="AA38" t="str">
            <v xml:space="preserve">  -</v>
          </cell>
          <cell r="AB38" t="str">
            <v xml:space="preserve">  -</v>
          </cell>
          <cell r="AC38" t="str">
            <v xml:space="preserve">  -</v>
          </cell>
          <cell r="AD38" t="str">
            <v xml:space="preserve">  -</v>
          </cell>
          <cell r="AE38" t="str">
            <v xml:space="preserve">  -</v>
          </cell>
          <cell r="AF38" t="str">
            <v xml:space="preserve">  -</v>
          </cell>
        </row>
        <row r="39">
          <cell r="W39" t="str">
            <v xml:space="preserve">  Other</v>
          </cell>
          <cell r="X39">
            <v>7.68</v>
          </cell>
          <cell r="Y39">
            <v>22.32</v>
          </cell>
          <cell r="Z39" t="str">
            <v>-</v>
          </cell>
          <cell r="AA39" t="str">
            <v>-</v>
          </cell>
          <cell r="AB39" t="str">
            <v>-</v>
          </cell>
          <cell r="AC39" t="str">
            <v>-</v>
          </cell>
          <cell r="AD39" t="str">
            <v>-</v>
          </cell>
          <cell r="AE39" t="str">
            <v>-</v>
          </cell>
          <cell r="AF39" t="str">
            <v>-</v>
          </cell>
        </row>
        <row r="40">
          <cell r="W40" t="str">
            <v>Errors and omissions</v>
          </cell>
          <cell r="X40">
            <v>-317.38</v>
          </cell>
          <cell r="Y40">
            <v>80.23</v>
          </cell>
          <cell r="Z40">
            <v>280.66000000000003</v>
          </cell>
          <cell r="AA40">
            <v>-293.03999999999996</v>
          </cell>
          <cell r="AB40">
            <v>-109.30999999999983</v>
          </cell>
          <cell r="AC40">
            <v>-190.76999999999953</v>
          </cell>
          <cell r="AD40">
            <v>-50.609999999999729</v>
          </cell>
          <cell r="AE40">
            <v>81.819999999999936</v>
          </cell>
          <cell r="AF40">
            <v>-227.17000000000041</v>
          </cell>
        </row>
        <row r="41">
          <cell r="W41" t="str">
            <v xml:space="preserve">  India</v>
          </cell>
          <cell r="X41">
            <v>-664.09</v>
          </cell>
          <cell r="Y41">
            <v>-472.4</v>
          </cell>
          <cell r="Z41">
            <v>-207.29</v>
          </cell>
          <cell r="AA41">
            <v>-387.14999999999986</v>
          </cell>
          <cell r="AB41">
            <v>-409.93999999999977</v>
          </cell>
          <cell r="AC41">
            <v>-397.04999999999973</v>
          </cell>
          <cell r="AD41">
            <v>-343.87999999999988</v>
          </cell>
          <cell r="AE41">
            <v>-714.6099999999999</v>
          </cell>
          <cell r="AF41">
            <v>-601.87000000000057</v>
          </cell>
        </row>
        <row r="42">
          <cell r="W42" t="str">
            <v xml:space="preserve">  Other</v>
          </cell>
          <cell r="X42">
            <v>346.71</v>
          </cell>
          <cell r="Y42">
            <v>552.63</v>
          </cell>
          <cell r="Z42">
            <v>487.95</v>
          </cell>
          <cell r="AA42">
            <v>94.109999999999928</v>
          </cell>
          <cell r="AB42">
            <v>300.62999999999994</v>
          </cell>
          <cell r="AC42">
            <v>206.2800000000002</v>
          </cell>
          <cell r="AD42">
            <v>293.27000000000015</v>
          </cell>
          <cell r="AE42">
            <v>796.42999999999984</v>
          </cell>
          <cell r="AF42">
            <v>374.70000000000016</v>
          </cell>
        </row>
        <row r="43">
          <cell r="W43" t="str">
            <v>Overall balance</v>
          </cell>
          <cell r="X43">
            <v>362.41</v>
          </cell>
          <cell r="Y43">
            <v>666.9</v>
          </cell>
          <cell r="Z43">
            <v>380.18</v>
          </cell>
          <cell r="AA43">
            <v>392.71</v>
          </cell>
          <cell r="AB43">
            <v>440.88</v>
          </cell>
          <cell r="AC43">
            <v>855.78000000000009</v>
          </cell>
          <cell r="AD43">
            <v>794.11</v>
          </cell>
          <cell r="AE43">
            <v>1741.97</v>
          </cell>
          <cell r="AF43">
            <v>1882.47</v>
          </cell>
        </row>
        <row r="44">
          <cell r="W44" t="str">
            <v xml:space="preserve">  India</v>
          </cell>
          <cell r="X44">
            <v>-172.49</v>
          </cell>
          <cell r="Y44">
            <v>-148.15</v>
          </cell>
          <cell r="Z44">
            <v>-17.989999999999998</v>
          </cell>
          <cell r="AA44">
            <v>45.44</v>
          </cell>
          <cell r="AB44">
            <v>-54.3</v>
          </cell>
          <cell r="AC44">
            <v>79.59</v>
          </cell>
          <cell r="AD44">
            <v>631</v>
          </cell>
          <cell r="AE44">
            <v>670.5</v>
          </cell>
          <cell r="AF44">
            <v>1096.26</v>
          </cell>
        </row>
        <row r="45">
          <cell r="W45" t="str">
            <v xml:space="preserve">  Other</v>
          </cell>
          <cell r="X45">
            <v>534.9</v>
          </cell>
          <cell r="Y45">
            <v>815.05</v>
          </cell>
          <cell r="Z45">
            <v>398.17</v>
          </cell>
          <cell r="AA45">
            <v>347.27</v>
          </cell>
          <cell r="AB45">
            <v>495.18</v>
          </cell>
          <cell r="AC45">
            <v>776.19</v>
          </cell>
          <cell r="AD45">
            <v>163.11000000000001</v>
          </cell>
          <cell r="AE45">
            <v>1071.47</v>
          </cell>
          <cell r="AF45">
            <v>786.21</v>
          </cell>
        </row>
        <row r="47">
          <cell r="W47" t="str">
            <v>(*) Preliminary estimates. Totals may not add up because of rounding.-</v>
          </cell>
        </row>
        <row r="48">
          <cell r="W48" t="str">
            <v/>
          </cell>
        </row>
        <row r="49">
          <cell r="W49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_for_JR"/>
      <sheetName val="ModuleCntry_txt"/>
      <sheetName val="Hide"/>
      <sheetName val="ModuleDA"/>
      <sheetName val="DA"/>
      <sheetName val="ModuleMicro"/>
      <sheetName val="Micro"/>
      <sheetName val="ModuleQ"/>
      <sheetName val="Q1"/>
      <sheetName val="Q2"/>
      <sheetName val="Q3"/>
      <sheetName val="Q4"/>
      <sheetName val="SR-tables"/>
      <sheetName val="SR-Basic_indicators"/>
      <sheetName val="Labor"/>
      <sheetName val="sheet_for_JR1"/>
      <sheetName val="SR-Basic_indicators1"/>
      <sheetName val="sheet_for_JR2"/>
      <sheetName val="SR-Basic_indicators2"/>
      <sheetName val="sheet for JR"/>
      <sheetName val="SR-Basic indicator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FOG_ISIC3.1"/>
      <sheetName val="ISIC3.1_CPC1.1"/>
      <sheetName val="COFOG_ISIC3.1_CPC1.1"/>
      <sheetName val="Sheet7"/>
      <sheetName val="COICOP_CPC1.0_CPC1.1"/>
      <sheetName val="Sheet6"/>
      <sheetName val="Sheet5"/>
      <sheetName val="Sheet4"/>
      <sheetName val="HS02_CPC1.1_SITC3_ISIC3.1 (2)"/>
      <sheetName val="HS02_CPC1.1_SITC3_ISIC3.1"/>
      <sheetName val="CPC1.1_CPC1.0"/>
      <sheetName val="CPC1.0_CPC1.1"/>
      <sheetName val="sheet"/>
      <sheetName val="ISIC3.0_ISIC3.1"/>
      <sheetName val="ICP_COICOP"/>
      <sheetName val="COICOP_CPC"/>
      <sheetName val="COFOG_ISIC3_1"/>
      <sheetName val="ISIC3_1_CPC1_1"/>
      <sheetName val="COFOG_ISIC3_1_CPC1_1"/>
      <sheetName val="COICOP_CPC1_0_CPC1_1"/>
      <sheetName val="HS02_CPC1_1_SITC3_ISIC3_1_(2)"/>
      <sheetName val="HS02_CPC1_1_SITC3_ISIC3_1"/>
      <sheetName val="CPC1_1_CPC1_0"/>
      <sheetName val="CPC1_0_CPC1_1"/>
      <sheetName val="ISIC3_0_ISIC3_1"/>
      <sheetName val="Sheet1"/>
      <sheetName val="COFOG_ISIC3_11"/>
      <sheetName val="ISIC3_1_CPC1_11"/>
      <sheetName val="COFOG_ISIC3_1_CPC1_11"/>
      <sheetName val="COICOP_CPC1_0_CPC1_11"/>
      <sheetName val="HS02_CPC1_1_SITC3_ISIC3_1_(2)1"/>
      <sheetName val="HS02_CPC1_1_SITC3_ISIC3_11"/>
      <sheetName val="CPC1_1_CPC1_01"/>
      <sheetName val="CPC1_0_CPC1_11"/>
      <sheetName val="ISIC3_0_ISIC3_11"/>
      <sheetName val="COFOG_ISIC3_12"/>
      <sheetName val="ISIC3_1_CPC1_12"/>
      <sheetName val="COFOG_ISIC3_1_CPC1_12"/>
      <sheetName val="COICOP_CPC1_0_CPC1_12"/>
      <sheetName val="HS02_CPC1_1_SITC3_ISIC3_1_(2)2"/>
      <sheetName val="HS02_CPC1_1_SITC3_ISIC3_12"/>
      <sheetName val="CPC1_1_CPC1_02"/>
      <sheetName val="CPC1_0_CPC1_12"/>
      <sheetName val="ISIC3_0_ISIC3_12"/>
      <sheetName val="COFOG_ISIC3_13"/>
      <sheetName val="ISIC3_1_CPC1_13"/>
      <sheetName val="COFOG_ISIC3_1_CPC1_13"/>
      <sheetName val="COICOP_CPC1_0_CPC1_13"/>
      <sheetName val="HS02_CPC1_1_SITC3_ISIC3_1_(2)3"/>
      <sheetName val="HS02_CPC1_1_SITC3_ISIC3_13"/>
      <sheetName val="CPC1_1_CPC1_03"/>
      <sheetName val="CPC1_0_CPC1_13"/>
      <sheetName val="ISIC3_0_ISIC3_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>
        <row r="71">
          <cell r="B71" t="str">
            <v>Albania</v>
          </cell>
        </row>
        <row r="72">
          <cell r="B72" t="str">
            <v xml:space="preserve">Algeria             </v>
          </cell>
        </row>
        <row r="73">
          <cell r="B73" t="str">
            <v xml:space="preserve">Angola              </v>
          </cell>
        </row>
        <row r="74">
          <cell r="B74" t="str">
            <v xml:space="preserve">Antigua and Barbuda </v>
          </cell>
        </row>
        <row r="75">
          <cell r="B75" t="str">
            <v>Argentina</v>
          </cell>
        </row>
        <row r="76">
          <cell r="B76" t="str">
            <v>Armenia</v>
          </cell>
        </row>
        <row r="77">
          <cell r="B77" t="str">
            <v xml:space="preserve">Australia           </v>
          </cell>
        </row>
        <row r="78">
          <cell r="B78" t="str">
            <v>Austria</v>
          </cell>
        </row>
        <row r="79">
          <cell r="B79" t="str">
            <v>Azerbaijan, Rep. of</v>
          </cell>
        </row>
        <row r="80">
          <cell r="B80" t="str">
            <v xml:space="preserve">Bahamas, The        </v>
          </cell>
        </row>
        <row r="81">
          <cell r="B81" t="str">
            <v>Bahrain, Kingdom of</v>
          </cell>
        </row>
        <row r="82">
          <cell r="B82" t="str">
            <v xml:space="preserve">Barbados            </v>
          </cell>
        </row>
        <row r="83">
          <cell r="B83" t="str">
            <v>Belarus</v>
          </cell>
        </row>
        <row r="84">
          <cell r="B84" t="str">
            <v>Belgium</v>
          </cell>
        </row>
        <row r="85">
          <cell r="B85" t="str">
            <v xml:space="preserve">Belize              </v>
          </cell>
        </row>
        <row r="86">
          <cell r="B86" t="str">
            <v xml:space="preserve">Bhutan              </v>
          </cell>
        </row>
        <row r="87">
          <cell r="B87" t="str">
            <v xml:space="preserve">Bolivia             </v>
          </cell>
        </row>
        <row r="88">
          <cell r="B88" t="str">
            <v>Bosnia &amp; Herzegovina</v>
          </cell>
        </row>
        <row r="89">
          <cell r="B89" t="str">
            <v xml:space="preserve">Botswana            </v>
          </cell>
        </row>
        <row r="90">
          <cell r="B90" t="str">
            <v>Brazil</v>
          </cell>
        </row>
        <row r="91">
          <cell r="B91" t="str">
            <v xml:space="preserve">Brunei Darussalam   </v>
          </cell>
        </row>
        <row r="92">
          <cell r="B92" t="str">
            <v xml:space="preserve">Bulgaria            </v>
          </cell>
        </row>
        <row r="93">
          <cell r="B93" t="str">
            <v xml:space="preserve">Cameroon            </v>
          </cell>
        </row>
        <row r="94">
          <cell r="B94" t="str">
            <v xml:space="preserve">Canada              </v>
          </cell>
        </row>
        <row r="95">
          <cell r="B95" t="str">
            <v xml:space="preserve">Cape Verde          </v>
          </cell>
        </row>
        <row r="96">
          <cell r="B96" t="str">
            <v>Chile</v>
          </cell>
        </row>
        <row r="97">
          <cell r="B97" t="str">
            <v>China,P.R.: Mainland</v>
          </cell>
        </row>
        <row r="98">
          <cell r="B98" t="str">
            <v>Colombia</v>
          </cell>
        </row>
        <row r="99">
          <cell r="B99" t="str">
            <v>Congo, Republic of</v>
          </cell>
        </row>
        <row r="100">
          <cell r="B100" t="str">
            <v xml:space="preserve">Costa Rica          </v>
          </cell>
        </row>
        <row r="101">
          <cell r="B101" t="str">
            <v xml:space="preserve">Côte d'Ivoire       </v>
          </cell>
        </row>
        <row r="102">
          <cell r="B102" t="str">
            <v>Croatia</v>
          </cell>
        </row>
        <row r="103">
          <cell r="B103" t="str">
            <v xml:space="preserve">Cyprus              </v>
          </cell>
        </row>
        <row r="104">
          <cell r="B104" t="str">
            <v>Czech Republic</v>
          </cell>
        </row>
        <row r="105">
          <cell r="B105" t="str">
            <v xml:space="preserve">Denmark             </v>
          </cell>
        </row>
        <row r="106">
          <cell r="B106" t="str">
            <v xml:space="preserve">Djibouti            </v>
          </cell>
        </row>
        <row r="107">
          <cell r="B107" t="str">
            <v xml:space="preserve">Dominica            </v>
          </cell>
        </row>
        <row r="108">
          <cell r="B108" t="str">
            <v>Dominican Republic</v>
          </cell>
        </row>
        <row r="109">
          <cell r="B109" t="str">
            <v>Ecuador</v>
          </cell>
        </row>
        <row r="110">
          <cell r="B110" t="str">
            <v xml:space="preserve">Egypt               </v>
          </cell>
        </row>
        <row r="111">
          <cell r="B111" t="str">
            <v xml:space="preserve">El Salvador         </v>
          </cell>
        </row>
        <row r="112">
          <cell r="B112" t="str">
            <v xml:space="preserve">Equatorial Guinea   </v>
          </cell>
        </row>
        <row r="113">
          <cell r="B113" t="str">
            <v xml:space="preserve">Estonia             </v>
          </cell>
        </row>
        <row r="114">
          <cell r="B114" t="str">
            <v xml:space="preserve">Fiji                </v>
          </cell>
        </row>
        <row r="115">
          <cell r="B115" t="str">
            <v>Finland</v>
          </cell>
        </row>
        <row r="116">
          <cell r="B116" t="str">
            <v>France</v>
          </cell>
        </row>
        <row r="117">
          <cell r="B117" t="str">
            <v xml:space="preserve">Gabon               </v>
          </cell>
        </row>
        <row r="118">
          <cell r="B118" t="str">
            <v xml:space="preserve">Georgia             </v>
          </cell>
        </row>
        <row r="119">
          <cell r="B119" t="str">
            <v>Germany</v>
          </cell>
        </row>
        <row r="120">
          <cell r="B120" t="str">
            <v>Greece</v>
          </cell>
        </row>
        <row r="121">
          <cell r="B121" t="str">
            <v xml:space="preserve">Grenada             </v>
          </cell>
        </row>
        <row r="122">
          <cell r="B122" t="str">
            <v xml:space="preserve">Guatemala           </v>
          </cell>
        </row>
        <row r="123">
          <cell r="B123" t="str">
            <v xml:space="preserve">Guyana              </v>
          </cell>
        </row>
        <row r="124">
          <cell r="B124" t="str">
            <v xml:space="preserve">Honduras            </v>
          </cell>
        </row>
        <row r="125">
          <cell r="B125" t="str">
            <v>China,P.R.:Hong Kong</v>
          </cell>
        </row>
        <row r="126">
          <cell r="B126" t="str">
            <v xml:space="preserve">Hungary             </v>
          </cell>
        </row>
        <row r="127">
          <cell r="B127" t="str">
            <v xml:space="preserve">Iceland             </v>
          </cell>
        </row>
        <row r="128">
          <cell r="B128" t="str">
            <v>India</v>
          </cell>
        </row>
        <row r="129">
          <cell r="B129" t="str">
            <v xml:space="preserve">Indonesia           </v>
          </cell>
        </row>
        <row r="130">
          <cell r="B130" t="str">
            <v>Iran, I.R. of</v>
          </cell>
        </row>
        <row r="131">
          <cell r="B131" t="str">
            <v xml:space="preserve">Iraq                </v>
          </cell>
        </row>
        <row r="132">
          <cell r="B132" t="str">
            <v>Ireland</v>
          </cell>
        </row>
        <row r="133">
          <cell r="B133" t="str">
            <v xml:space="preserve">Israel              </v>
          </cell>
        </row>
        <row r="134">
          <cell r="B134" t="str">
            <v>Italy</v>
          </cell>
        </row>
        <row r="135">
          <cell r="B135" t="str">
            <v xml:space="preserve">Jamaica             </v>
          </cell>
        </row>
        <row r="136">
          <cell r="B136" t="str">
            <v xml:space="preserve">Japan               </v>
          </cell>
        </row>
        <row r="137">
          <cell r="B137" t="str">
            <v>Jordan</v>
          </cell>
        </row>
        <row r="138">
          <cell r="B138" t="str">
            <v xml:space="preserve">Kazakhstan          </v>
          </cell>
        </row>
        <row r="139">
          <cell r="B139" t="str">
            <v xml:space="preserve">Kiribati            </v>
          </cell>
        </row>
        <row r="140">
          <cell r="B140" t="str">
            <v>Korea, Republic of</v>
          </cell>
        </row>
        <row r="141">
          <cell r="B141" t="str">
            <v>Kosovo, Republic of</v>
          </cell>
        </row>
        <row r="142">
          <cell r="B142" t="str">
            <v>Kuwait</v>
          </cell>
        </row>
        <row r="143">
          <cell r="B143" t="str">
            <v xml:space="preserve">Latvia              </v>
          </cell>
        </row>
        <row r="144">
          <cell r="B144" t="str">
            <v xml:space="preserve">Lebanon             </v>
          </cell>
        </row>
        <row r="145">
          <cell r="B145" t="str">
            <v xml:space="preserve">Lesotho             </v>
          </cell>
        </row>
        <row r="146">
          <cell r="B146" t="str">
            <v xml:space="preserve">Libya               </v>
          </cell>
        </row>
        <row r="147">
          <cell r="B147" t="str">
            <v xml:space="preserve">Lithuania           </v>
          </cell>
        </row>
        <row r="148">
          <cell r="B148" t="str">
            <v>Luxembourg</v>
          </cell>
        </row>
        <row r="149">
          <cell r="B149" t="str">
            <v>Macedonia, FYR</v>
          </cell>
        </row>
        <row r="150">
          <cell r="B150" t="str">
            <v xml:space="preserve">Malaysia            </v>
          </cell>
        </row>
        <row r="151">
          <cell r="B151" t="str">
            <v xml:space="preserve">Maldives            </v>
          </cell>
        </row>
        <row r="152">
          <cell r="B152" t="str">
            <v xml:space="preserve">Malta               </v>
          </cell>
        </row>
        <row r="153">
          <cell r="B153" t="str">
            <v>Mauritius</v>
          </cell>
        </row>
        <row r="154">
          <cell r="B154" t="str">
            <v>Mexico</v>
          </cell>
        </row>
        <row r="155">
          <cell r="B155" t="str">
            <v xml:space="preserve">Moldova             </v>
          </cell>
        </row>
        <row r="156">
          <cell r="B156" t="str">
            <v xml:space="preserve">Mongolia            </v>
          </cell>
        </row>
        <row r="157">
          <cell r="B157" t="str">
            <v>Montenegro</v>
          </cell>
        </row>
        <row r="158">
          <cell r="B158" t="str">
            <v xml:space="preserve">Morocco             </v>
          </cell>
        </row>
        <row r="159">
          <cell r="B159" t="str">
            <v xml:space="preserve">Namibia             </v>
          </cell>
        </row>
        <row r="160">
          <cell r="B160" t="str">
            <v>Netherlands</v>
          </cell>
        </row>
        <row r="161">
          <cell r="B161" t="str">
            <v xml:space="preserve">New Zealand         </v>
          </cell>
        </row>
        <row r="162">
          <cell r="B162" t="str">
            <v xml:space="preserve">Nicaragua           </v>
          </cell>
        </row>
        <row r="163">
          <cell r="B163" t="str">
            <v xml:space="preserve">Nigeria             </v>
          </cell>
        </row>
        <row r="164">
          <cell r="B164" t="str">
            <v>Norway</v>
          </cell>
        </row>
        <row r="165">
          <cell r="B165" t="str">
            <v xml:space="preserve">Oman                </v>
          </cell>
        </row>
        <row r="166">
          <cell r="B166" t="str">
            <v>Pakistan</v>
          </cell>
        </row>
        <row r="167">
          <cell r="B167" t="str">
            <v xml:space="preserve">Panama              </v>
          </cell>
        </row>
        <row r="168">
          <cell r="B168" t="str">
            <v xml:space="preserve">Papua New Guinea    </v>
          </cell>
        </row>
        <row r="169">
          <cell r="B169" t="str">
            <v xml:space="preserve">Paraguay            </v>
          </cell>
        </row>
        <row r="170">
          <cell r="B170" t="str">
            <v>Peru</v>
          </cell>
        </row>
        <row r="171">
          <cell r="B171" t="str">
            <v>Philippines</v>
          </cell>
        </row>
        <row r="172">
          <cell r="B172" t="str">
            <v xml:space="preserve">Poland              </v>
          </cell>
        </row>
        <row r="173">
          <cell r="B173" t="str">
            <v>Portugal</v>
          </cell>
        </row>
        <row r="174">
          <cell r="B174" t="str">
            <v>Qatar</v>
          </cell>
        </row>
        <row r="175">
          <cell r="B175" t="str">
            <v>Romania</v>
          </cell>
        </row>
        <row r="176">
          <cell r="B176" t="str">
            <v>Russian Federation</v>
          </cell>
        </row>
        <row r="177">
          <cell r="B177" t="str">
            <v>Samoa</v>
          </cell>
        </row>
        <row r="178">
          <cell r="B178" t="str">
            <v>São Tomé &amp; Príncipe</v>
          </cell>
        </row>
        <row r="179">
          <cell r="B179" t="str">
            <v>Saudi Arabia</v>
          </cell>
        </row>
        <row r="180">
          <cell r="B180" t="str">
            <v>Senegal</v>
          </cell>
        </row>
        <row r="181">
          <cell r="B181" t="str">
            <v>Serbia, Republic of</v>
          </cell>
        </row>
        <row r="182">
          <cell r="B182" t="str">
            <v>Seychelles</v>
          </cell>
        </row>
        <row r="183">
          <cell r="B183" t="str">
            <v xml:space="preserve">Singapore           </v>
          </cell>
        </row>
        <row r="184">
          <cell r="B184" t="str">
            <v xml:space="preserve">Slovak Republic     </v>
          </cell>
        </row>
        <row r="185">
          <cell r="B185" t="str">
            <v>Slovenia</v>
          </cell>
        </row>
        <row r="186">
          <cell r="B186" t="str">
            <v xml:space="preserve">South Africa        </v>
          </cell>
        </row>
        <row r="187">
          <cell r="B187" t="str">
            <v>Spain</v>
          </cell>
        </row>
        <row r="188">
          <cell r="B188" t="str">
            <v>Sri Lanka</v>
          </cell>
        </row>
        <row r="189">
          <cell r="B189" t="str">
            <v xml:space="preserve">St. Kitts and Nevis </v>
          </cell>
        </row>
        <row r="190">
          <cell r="B190" t="str">
            <v xml:space="preserve">St. Lucia           </v>
          </cell>
        </row>
        <row r="191">
          <cell r="B191" t="str">
            <v>St. Vincent &amp; Grens.</v>
          </cell>
        </row>
        <row r="192">
          <cell r="B192" t="str">
            <v>Sudan</v>
          </cell>
        </row>
        <row r="193">
          <cell r="B193" t="str">
            <v>Suriname</v>
          </cell>
        </row>
        <row r="194">
          <cell r="B194" t="str">
            <v xml:space="preserve">Swaziland           </v>
          </cell>
        </row>
        <row r="195">
          <cell r="B195" t="str">
            <v>Sweden</v>
          </cell>
        </row>
        <row r="196">
          <cell r="B196" t="str">
            <v xml:space="preserve">Switzerland         </v>
          </cell>
        </row>
        <row r="197">
          <cell r="B197" t="str">
            <v>Syrian Arab Republic</v>
          </cell>
        </row>
        <row r="198">
          <cell r="B198" t="str">
            <v>Thailand</v>
          </cell>
        </row>
        <row r="199">
          <cell r="B199" t="str">
            <v>Timor-Leste</v>
          </cell>
        </row>
        <row r="200">
          <cell r="B200" t="str">
            <v xml:space="preserve">Tonga               </v>
          </cell>
        </row>
        <row r="201">
          <cell r="B201" t="str">
            <v>Trinidad and Tobago</v>
          </cell>
        </row>
        <row r="202">
          <cell r="B202" t="str">
            <v>Tunisia</v>
          </cell>
        </row>
        <row r="203">
          <cell r="B203" t="str">
            <v>Turkey</v>
          </cell>
        </row>
        <row r="204">
          <cell r="B204" t="str">
            <v xml:space="preserve">Turkmenistan        </v>
          </cell>
        </row>
        <row r="205">
          <cell r="B205" t="str">
            <v>Ukraine</v>
          </cell>
        </row>
        <row r="206">
          <cell r="B206" t="str">
            <v>United Arab Emirates</v>
          </cell>
        </row>
        <row r="207">
          <cell r="B207" t="str">
            <v xml:space="preserve">United Kingdom      </v>
          </cell>
        </row>
        <row r="208">
          <cell r="B208" t="str">
            <v>United States</v>
          </cell>
        </row>
        <row r="209">
          <cell r="B209" t="str">
            <v>Uruguay</v>
          </cell>
        </row>
        <row r="210">
          <cell r="B210" t="str">
            <v xml:space="preserve">Uzbekistan          </v>
          </cell>
        </row>
        <row r="211">
          <cell r="B211" t="str">
            <v xml:space="preserve">Vanuatu             </v>
          </cell>
        </row>
        <row r="212">
          <cell r="B212" t="str">
            <v>Venezuela, Rep. Bol.</v>
          </cell>
        </row>
        <row r="213">
          <cell r="B213" t="str">
            <v>Vietnam</v>
          </cell>
        </row>
        <row r="214">
          <cell r="B214" t="str">
            <v>Yemen, Republic of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1"/>
      <sheetName val="Q2"/>
      <sheetName val="Q3"/>
      <sheetName val="Q4"/>
      <sheetName val="Q5"/>
      <sheetName val="Q6"/>
      <sheetName val="Q7"/>
      <sheetName val="Instructions"/>
      <sheetName val="BS2_(BSBAR)"/>
      <sheetName val="BS2_(BSBAR)1"/>
      <sheetName val="BS2_(BSBAR)2"/>
      <sheetName val="BS2 (BSBAR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_"/>
      <sheetName val="A&amp;B"/>
      <sheetName val="GRE_"/>
      <sheetName val="DOM_"/>
      <sheetName val="MON_"/>
      <sheetName val="ST__K&amp;N"/>
      <sheetName val="ST__L"/>
      <sheetName val="ST_VCT_"/>
      <sheetName val="UPLOAD"/>
      <sheetName val="Q2"/>
      <sheetName val="ANG_1"/>
      <sheetName val="GRE_1"/>
      <sheetName val="DOM_1"/>
      <sheetName val="MON_1"/>
      <sheetName val="ST__K&amp;N1"/>
      <sheetName val="ST__L1"/>
      <sheetName val="ST_VCT_1"/>
      <sheetName val="ANG_2"/>
      <sheetName val="GRE_2"/>
      <sheetName val="DOM_2"/>
      <sheetName val="MON_2"/>
      <sheetName val="ST__K&amp;N2"/>
      <sheetName val="ST__L2"/>
      <sheetName val="ST_VCT_2"/>
      <sheetName val="ANG."/>
      <sheetName val="GRE."/>
      <sheetName val="DOM."/>
      <sheetName val="MON."/>
      <sheetName val="ST. K&amp;N"/>
      <sheetName val="ST. L"/>
      <sheetName val="ST.VCT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l_2_-_CG_(Passive)"/>
      <sheetName val="Tbl_2_-_CG_(Active)"/>
      <sheetName val="Tbl_2_-_CG_BEFORE_Restr(Active)"/>
      <sheetName val="Tbl_2_-_CG_BEFORE_Restr(Pass_)_"/>
      <sheetName val="T2-_CG_Before_Restr,_USD_Passiv"/>
      <sheetName val="Tbl_2_-_CG_Before_Restr(Act_(2)"/>
      <sheetName val="input-Cen_Gov"/>
      <sheetName val="input-other"/>
      <sheetName val="SR-Basic_indicators"/>
      <sheetName val="Labor"/>
      <sheetName val="Table"/>
      <sheetName val="Table_GEF"/>
      <sheetName val="Tbl_2_-_CG_(Passive)1"/>
      <sheetName val="Tbl_2_-_CG_(Active)1"/>
      <sheetName val="Tbl_2_-_CG_BEFORE_Restr(Active1"/>
      <sheetName val="Tbl_2_-_CG_BEFORE_Restr(Pass_)1"/>
      <sheetName val="T2-_CG_Before_Restr,_USD_Passi1"/>
      <sheetName val="Tbl_2_-_CG_Before_Restr(Act_(21"/>
      <sheetName val="input-Cen_Gov1"/>
      <sheetName val="SR-Basic_indicators1"/>
      <sheetName val="Tbl_2_-_CG_(Passive)2"/>
      <sheetName val="Tbl_2_-_CG_(Active)2"/>
      <sheetName val="Tbl_2_-_CG_BEFORE_Restr(Active2"/>
      <sheetName val="Tbl_2_-_CG_BEFORE_Restr(Pass_)2"/>
      <sheetName val="T2-_CG_Before_Restr,_USD_Passi2"/>
      <sheetName val="Tbl_2_-_CG_Before_Restr(Act_(22"/>
      <sheetName val="input-Cen_Gov2"/>
      <sheetName val="SR-Basic_indicators2"/>
      <sheetName val="Tbl 2 - CG (Passive)"/>
      <sheetName val="Tbl 2 - CG (Active)"/>
      <sheetName val="Tbl 2 - CG BEFORE Restr(Active)"/>
      <sheetName val="Tbl 2 - CG BEFORE Restr(Pass.) "/>
      <sheetName val="T2- CG Before Restr, USD Passiv"/>
      <sheetName val="Tbl 2 - CG Before Restr(Act (2)"/>
      <sheetName val="input-Cen Gov"/>
      <sheetName val="SR-Basic indica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g"/>
      <sheetName val="ant"/>
      <sheetName val="dom"/>
      <sheetName val="gre"/>
      <sheetName val="mon"/>
      <sheetName val="stk"/>
      <sheetName val="stl"/>
      <sheetName val="stv"/>
      <sheetName val="ECC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_Sustainability-Arg13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T7"/>
      <sheetName val="Commercial_Banks12"/>
      <sheetName val="SR-Basic_indicators1"/>
      <sheetName val="Labor"/>
      <sheetName val="150dp"/>
      <sheetName val="RED47"/>
      <sheetName val="Table3"/>
      <sheetName val="Table_3712"/>
      <sheetName val="Q"/>
      <sheetName val="UCPI"/>
      <sheetName val="Annual_BiH_summary_data11"/>
      <sheetName val="External_Sustainability-Arg"/>
      <sheetName val="SR_Table_Baseline"/>
      <sheetName val="SR_Table_Stress"/>
      <sheetName val="Gin"/>
      <sheetName val="Oin"/>
      <sheetName val="A"/>
      <sheetName val="External_Sustainability-Arg1"/>
      <sheetName val="Commercial_Banks"/>
      <sheetName val="Table_37"/>
      <sheetName val="Annual_BiH_summary_data"/>
      <sheetName val="External_Sustainability-Arg2"/>
      <sheetName val="Commercial_Banks1"/>
      <sheetName val="Table_371"/>
      <sheetName val="External_Sustainability-Arg5"/>
      <sheetName val="Commercial_Banks4"/>
      <sheetName val="Table_374"/>
      <sheetName val="Annual_BiH_summary_data3"/>
      <sheetName val="External_Sustainability-Arg3"/>
      <sheetName val="Commercial_Banks2"/>
      <sheetName val="Table_372"/>
      <sheetName val="Annual_BiH_summary_data1"/>
      <sheetName val="External_Sustainability-Arg4"/>
      <sheetName val="Commercial_Banks3"/>
      <sheetName val="Table_373"/>
      <sheetName val="Annual_BiH_summary_data2"/>
      <sheetName val="External_Sustainability-Arg6"/>
      <sheetName val="Commercial_Banks5"/>
      <sheetName val="Table_375"/>
      <sheetName val="Annual_BiH_summary_data4"/>
      <sheetName val="External_Sustainability-Arg10"/>
      <sheetName val="Commercial_Banks9"/>
      <sheetName val="Table_379"/>
      <sheetName val="Annual_BiH_summary_data8"/>
      <sheetName val="External_Sustainability-Arg9"/>
      <sheetName val="Commercial_Banks8"/>
      <sheetName val="Table_378"/>
      <sheetName val="Annual_BiH_summary_data7"/>
      <sheetName val="External_Sustainability-Arg7"/>
      <sheetName val="Commercial_Banks6"/>
      <sheetName val="Table_376"/>
      <sheetName val="Annual_BiH_summary_data5"/>
      <sheetName val="External_Sustainability-Arg8"/>
      <sheetName val="Commercial_Banks7"/>
      <sheetName val="Table_377"/>
      <sheetName val="Annual_BiH_summary_data6"/>
      <sheetName val="External_Sustainability-Arg11"/>
      <sheetName val="Commercial_Banks10"/>
      <sheetName val="Table_3710"/>
      <sheetName val="Annual_BiH_summary_data9"/>
      <sheetName val="External_Sustainability-Arg12"/>
      <sheetName val="Commercial_Banks11"/>
      <sheetName val="Table_3711"/>
      <sheetName val="Annual_BiH_summary_data10"/>
      <sheetName val="Table_1"/>
      <sheetName val="Rank"/>
      <sheetName val="SR-Basic_indicators"/>
      <sheetName val="External_Sustainability-Arg14"/>
      <sheetName val="Commercial_Banks13"/>
      <sheetName val="SR-Basic_indicators2"/>
      <sheetName val="Table_3713"/>
      <sheetName val="Annual_BiH_summary_data12"/>
      <sheetName val="External Sustainability-Arg"/>
      <sheetName val="Commercial Banks"/>
      <sheetName val="SR-Basic indicators"/>
      <sheetName val="Table 37"/>
      <sheetName val="Annual BiH summary data"/>
      <sheetName val="Table 1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/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Public_Sector_Debt_"/>
      <sheetName val="Revised_Detailed_Fiscal"/>
      <sheetName val="Debt_indicators"/>
      <sheetName val="Quarterly_Detailed_Fiscal_"/>
      <sheetName val="Fiscal_Analysis_Indicators"/>
      <sheetName val="GDP"/>
      <sheetName val="GDP_Expenditure"/>
      <sheetName val="CPI"/>
      <sheetName val="Visitor_Expenditure"/>
      <sheetName val="Tourism-Data"/>
      <sheetName val="Detailed_BOP_1998-2007"/>
      <sheetName val="Detailed_MS"/>
      <sheetName val="MONETARY_SURVEY"/>
      <sheetName val="Central_Bank_Survey"/>
      <sheetName val="Imputed_Reserves"/>
      <sheetName val="DMC_Survey"/>
      <sheetName val="Sheet1"/>
      <sheetName val="SR-Basic_indicators"/>
      <sheetName val="Labor"/>
      <sheetName val="Public_Sector_Debt_1"/>
      <sheetName val="Revised_Detailed_Fiscal1"/>
      <sheetName val="Debt_indicators1"/>
      <sheetName val="Quarterly_Detailed_Fiscal_1"/>
      <sheetName val="Fiscal_Analysis_Indicators1"/>
      <sheetName val="GDP_Expenditure1"/>
      <sheetName val="Visitor_Expenditure1"/>
      <sheetName val="Detailed_BOP_1998-20071"/>
      <sheetName val="Detailed_MS1"/>
      <sheetName val="MONETARY_SURVEY1"/>
      <sheetName val="Central_Bank_Survey1"/>
      <sheetName val="Imputed_Reserves1"/>
      <sheetName val="DMC_Survey1"/>
      <sheetName val="SR-Basic_indicators1"/>
      <sheetName val="Public_Sector_Debt_2"/>
      <sheetName val="Revised_Detailed_Fiscal2"/>
      <sheetName val="Debt_indicators2"/>
      <sheetName val="Quarterly_Detailed_Fiscal_2"/>
      <sheetName val="Fiscal_Analysis_Indicators2"/>
      <sheetName val="GDP_Expenditure2"/>
      <sheetName val="Visitor_Expenditure2"/>
      <sheetName val="Detailed_BOP_1998-20072"/>
      <sheetName val="Detailed_MS2"/>
      <sheetName val="MONETARY_SURVEY2"/>
      <sheetName val="Central_Bank_Survey2"/>
      <sheetName val="Imputed_Reserves2"/>
      <sheetName val="DMC_Survey2"/>
      <sheetName val="SR-Basic_indicators2"/>
      <sheetName val="Public Sector Debt "/>
      <sheetName val="Revised Detailed Fiscal"/>
      <sheetName val="Debt indicators"/>
      <sheetName val="Quarterly Detailed Fiscal "/>
      <sheetName val="Fiscal Analysis Indicators"/>
      <sheetName val="GDP Expenditure"/>
      <sheetName val="Visitor Expenditure"/>
      <sheetName val="Detailed BOP 1998-2007"/>
      <sheetName val="Detailed MS"/>
      <sheetName val="MONETARY SURVEY"/>
      <sheetName val="Central Bank Survey"/>
      <sheetName val="Imputed Reserves"/>
      <sheetName val="DMC Survey"/>
      <sheetName val="SR-Basic indica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e"/>
      <sheetName val="Sheet2"/>
      <sheetName val="Sheet1"/>
      <sheetName val="Supply"/>
      <sheetName val="Summary"/>
      <sheetName val="Export_Import_Vactor"/>
      <sheetName val="ISICv4_2D"/>
      <sheetName val="CPC_vr2_SUT_2014"/>
      <sheetName val="Manufacturing"/>
      <sheetName val="Air_Transport"/>
      <sheetName val="FISIM_Alloc"/>
      <sheetName val="Other_non_mettal"/>
      <sheetName val="Electricity_Stru"/>
      <sheetName val="Realestate"/>
      <sheetName val="BAsic_metals"/>
      <sheetName val="Other_Business_"/>
      <sheetName val="Professional"/>
      <sheetName val="GDCF"/>
      <sheetName val="GG_EDU"/>
      <sheetName val="Furniture"/>
      <sheetName val="Communication"/>
      <sheetName val="Insurance_and_pension"/>
      <sheetName val="Construction"/>
      <sheetName val="Chemical"/>
      <sheetName val="Textiles"/>
      <sheetName val="Hotel"/>
      <sheetName val="paper"/>
      <sheetName val="other_manufacuring"/>
      <sheetName val="wood"/>
      <sheetName val="manufacturing_IC_food_products"/>
      <sheetName val="Sheet4"/>
      <sheetName val="Livestock"/>
      <sheetName val="Taxes"/>
      <sheetName val="TTM"/>
      <sheetName val="Agri_structure"/>
      <sheetName val="Trade"/>
      <sheetName val="Water"/>
      <sheetName val="Sheet3"/>
      <sheetName val="Transport"/>
      <sheetName val="Forest_structure"/>
      <sheetName val="Mining"/>
      <sheetName val="OtherBusiness_services"/>
    </sheetNames>
    <sheetDataSet>
      <sheetData sheetId="0"/>
      <sheetData sheetId="1"/>
      <sheetData sheetId="2"/>
      <sheetData sheetId="3">
        <row r="53">
          <cell r="C53">
            <v>20944.06865232117</v>
          </cell>
          <cell r="D53">
            <v>4116.3322403527718</v>
          </cell>
          <cell r="E53">
            <v>11146.106458826185</v>
          </cell>
          <cell r="F53">
            <v>5405.169955694907</v>
          </cell>
          <cell r="G53">
            <v>956.5021828185196</v>
          </cell>
          <cell r="H53">
            <v>517.99109065158643</v>
          </cell>
          <cell r="I53">
            <v>708.60498000793666</v>
          </cell>
          <cell r="J53">
            <v>1280.0616894714287</v>
          </cell>
          <cell r="K53">
            <v>13650.983786880899</v>
          </cell>
          <cell r="L53">
            <v>1465.1933649472533</v>
          </cell>
          <cell r="M53">
            <v>10988.802057790803</v>
          </cell>
          <cell r="N53">
            <v>185.87129752126191</v>
          </cell>
          <cell r="O53">
            <v>24579.768281980003</v>
          </cell>
          <cell r="P53">
            <v>55.292279798833007</v>
          </cell>
          <cell r="Q53">
            <v>63736.536202252682</v>
          </cell>
          <cell r="R53">
            <v>16907.101319877547</v>
          </cell>
          <cell r="S53">
            <v>16358.422521715704</v>
          </cell>
          <cell r="T53">
            <v>5367.3669932500006</v>
          </cell>
          <cell r="U53">
            <v>208.86018680631162</v>
          </cell>
          <cell r="V53">
            <v>123.20042489999999</v>
          </cell>
          <cell r="W53">
            <v>6144.9455041400006</v>
          </cell>
          <cell r="X53">
            <v>417.95935599592553</v>
          </cell>
          <cell r="Y53">
            <v>5016.5996299899998</v>
          </cell>
          <cell r="Z53">
            <v>431.02427920000019</v>
          </cell>
          <cell r="AA53">
            <v>6817.3640067556744</v>
          </cell>
          <cell r="AB53">
            <v>3241.4758070987568</v>
          </cell>
          <cell r="AC53">
            <v>6601.1719653399996</v>
          </cell>
          <cell r="AD53">
            <v>3852.5213392699834</v>
          </cell>
          <cell r="AE53">
            <v>21808.185678569542</v>
          </cell>
          <cell r="AF53">
            <v>6671.4867640360007</v>
          </cell>
          <cell r="AG53">
            <v>3386.7866255499252</v>
          </cell>
          <cell r="AH53">
            <v>828.24602100000004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lth_2015"/>
      <sheetName val="note"/>
      <sheetName val="Annual_GG"/>
      <sheetName val="Govt_Sales"/>
      <sheetName val="NGO_health"/>
      <sheetName val="Health Annual"/>
      <sheetName val="Pvt_Health"/>
      <sheetName val="Edu_annual"/>
      <sheetName val="Edu_Qty"/>
      <sheetName val="GG_Qtrly"/>
      <sheetName val="Pvt_Schools "/>
      <sheetName val="Q1"/>
      <sheetName val="Q2"/>
      <sheetName val="RUB"/>
      <sheetName val="Q3"/>
      <sheetName val="Q4"/>
      <sheetName val="Q1_22"/>
      <sheetName val="Health_Final"/>
      <sheetName val="Govt GDCF"/>
      <sheetName val="Armed forces"/>
      <sheetName val="CPI"/>
      <sheetName val="CPI_b2013"/>
      <sheetName val="QuartH&amp;E"/>
      <sheetName val="Govt Rev"/>
      <sheetName val="Summary"/>
      <sheetName val="Sheet1"/>
      <sheetName val="Health_Annual"/>
      <sheetName val="Pvt_Schools_"/>
      <sheetName val="Govt_GDCF"/>
      <sheetName val="Armed_forces"/>
      <sheetName val="Govt_Rev"/>
      <sheetName val="Qtrly"/>
      <sheetName val="Health_Annual1"/>
      <sheetName val="Pvt_Schools_1"/>
      <sheetName val="Govt_GDCF1"/>
      <sheetName val="Armed_forces1"/>
      <sheetName val="Govt_Rev1"/>
    </sheetNames>
    <sheetDataSet>
      <sheetData sheetId="0" refreshError="1"/>
      <sheetData sheetId="1" refreshError="1"/>
      <sheetData sheetId="2">
        <row r="94">
          <cell r="C94">
            <v>90.563642450000003</v>
          </cell>
        </row>
      </sheetData>
      <sheetData sheetId="3" refreshError="1"/>
      <sheetData sheetId="4" refreshError="1"/>
      <sheetData sheetId="5"/>
      <sheetData sheetId="6" refreshError="1"/>
      <sheetData sheetId="7">
        <row r="140">
          <cell r="C140">
            <v>6671.4867640360007</v>
          </cell>
        </row>
        <row r="172">
          <cell r="C172">
            <v>5624.2247423432209</v>
          </cell>
        </row>
      </sheetData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_MENU"/>
      <sheetName val="Table_of_Contents_EFR"/>
      <sheetName val="Table_of_Contents_BSBAR"/>
      <sheetName val="Other_Menu"/>
      <sheetName val="EFR_-_Submenu"/>
      <sheetName val="central_bank_survey"/>
      <sheetName val="dmc_survey_-imf_format"/>
      <sheetName val="dmc_survey_-eccb_format"/>
      <sheetName val="EMPC"/>
      <sheetName val="MPAC(BS7)"/>
      <sheetName val="external_debt"/>
      <sheetName val="GDP_nom_exp"/>
      <sheetName val="reer"/>
      <sheetName val="Liabilities_(BSBAR)"/>
      <sheetName val="Assets_(BSBAR)"/>
      <sheetName val="Supp_A_Deposits_(BSBAR)"/>
      <sheetName val="SupB-Credits_(BSBAR)"/>
      <sheetName val="SupC-Net_External_Assets"/>
      <sheetName val="Investments_(BSBAR)"/>
      <sheetName val="Interest_Rates_(BSBAR)"/>
      <sheetName val="BS2_(BSBAR)"/>
      <sheetName val="BS2_Maturity_Analysis_(BSBAR)"/>
      <sheetName val="Avg_(BSBAR)"/>
      <sheetName val="Sources_&amp;_Apps_(_BSBAR)"/>
      <sheetName val="Assets,_Liquidity,Capital_Ratio"/>
      <sheetName val="bank_supervision"/>
      <sheetName val="Asset,_Liquidity,NFA-Foreign_"/>
      <sheetName val="Earnings_Ratios(O)"/>
      <sheetName val="Earnings_Ratios(n)_"/>
      <sheetName val="Schedule_10"/>
      <sheetName val="CAMEL_ratios_-_including_BS6"/>
      <sheetName val="Unsatisfactory_Assets"/>
      <sheetName val="BS1_-_All_Supps_Included"/>
      <sheetName val="Commercial_Banks'_NFA"/>
      <sheetName val="Central_Bank_NFA-_Imputed_Reser"/>
      <sheetName val="Other_Items_Net"/>
      <sheetName val="Detailed_Monetary_Survey"/>
      <sheetName val="Monetary_Survey_-_Review_Format"/>
      <sheetName val="DMC_Survey"/>
      <sheetName val="Credit_Analysis_(o)"/>
      <sheetName val="_Credit_Analysis_(n)"/>
      <sheetName val="Liquidity_Ratios_-_Re_(new)"/>
      <sheetName val="Liquidity_Ratios_-_Re(old)"/>
      <sheetName val="Sectoral_Dist_"/>
      <sheetName val="BOP-Stand'd_Prestn_(o)"/>
      <sheetName val="Fiscal_-_Anguilla"/>
      <sheetName val="Fiscal-Antigua"/>
      <sheetName val="Fiscal-Dominica"/>
      <sheetName val="FISCAL-Grenada"/>
      <sheetName val="Fiscal-Montserrat"/>
      <sheetName val="FISCAL-St_Lucia"/>
      <sheetName val="Fiscal_-_SVG"/>
      <sheetName val="Fiscal-St_kitts"/>
      <sheetName val="Tourism_-_Anguilla"/>
      <sheetName val="Tourism_-_Antigua_"/>
      <sheetName val="Tourism-Dominica"/>
      <sheetName val="TOURISM_-_Grenada"/>
      <sheetName val="Tourism_-_Montserrat"/>
      <sheetName val="Tourism_-_St__Kitts"/>
      <sheetName val="Tourism-St_Lucia"/>
      <sheetName val="Tourism-SVG"/>
      <sheetName val="CPI-ANTIGUA"/>
      <sheetName val="CPI-ANGUILLA"/>
      <sheetName val="CPI-DOMINICA"/>
      <sheetName val="CPI_-GRENADA"/>
      <sheetName val="CPI_-_MONTSERRAT"/>
      <sheetName val="CPI_-_ST__LUCIA"/>
      <sheetName val="CPI-_ST_KN_"/>
      <sheetName val="CPI_-_STVINCEN"/>
      <sheetName val="bank_supervision-LiquidityTable"/>
      <sheetName val="Research-liquidity_table"/>
      <sheetName val="MPU-Liquidity_Table"/>
      <sheetName val="BOP-Stand'd_Prestn_"/>
      <sheetName val="BOP-Stand'd_Prestn_(n)"/>
      <sheetName val="BOP-Annual_Prestn_"/>
      <sheetName val="BOP-Annual_Prestn_(O)"/>
      <sheetName val="BOP-Annual_Prestn__(n)"/>
      <sheetName val="fiscal_-_qtrly"/>
      <sheetName val="_Fiscal-annually"/>
      <sheetName val="tourism_-_qtrly_and_annual"/>
      <sheetName val="National_Acs_CON"/>
      <sheetName val="National_Acs_Cur"/>
      <sheetName val="Liquidity_Ratios_-_MPU"/>
      <sheetName val="mon"/>
      <sheetName val="MAIN_MENU1"/>
      <sheetName val="Table_of_Contents_EFR1"/>
      <sheetName val="Table_of_Contents_BSBAR1"/>
      <sheetName val="Other_Menu1"/>
      <sheetName val="EFR_-_Submenu1"/>
      <sheetName val="central_bank_survey1"/>
      <sheetName val="dmc_survey_-imf_format1"/>
      <sheetName val="dmc_survey_-eccb_format1"/>
      <sheetName val="external_debt1"/>
      <sheetName val="Liabilities_(BSBAR)1"/>
      <sheetName val="Assets_(BSBAR)1"/>
      <sheetName val="Supp_A_Deposits_(BSBAR)1"/>
      <sheetName val="SupB-Credits_(BSBAR)1"/>
      <sheetName val="SupC-Net_External_Assets1"/>
      <sheetName val="Investments_(BSBAR)1"/>
      <sheetName val="Interest_Rates_(BSBAR)1"/>
      <sheetName val="BS2_(BSBAR)1"/>
      <sheetName val="BS2_Maturity_Analysis_(BSBAR)1"/>
      <sheetName val="Avg_(BSBAR)1"/>
      <sheetName val="Sources_&amp;_Apps_(_BSBAR)1"/>
      <sheetName val="Assets,_Liquidity,Capital_Rati1"/>
      <sheetName val="bank_supervision1"/>
      <sheetName val="Asset,_Liquidity,NFA-Foreign_1"/>
      <sheetName val="Earnings_Ratios(O)1"/>
      <sheetName val="Earnings_Ratios(n)_1"/>
      <sheetName val="Schedule_101"/>
      <sheetName val="CAMEL_ratios_-_including_BS61"/>
      <sheetName val="Unsatisfactory_Assets1"/>
      <sheetName val="BS1_-_All_Supps_Included1"/>
      <sheetName val="Commercial_Banks'_NFA1"/>
      <sheetName val="Central_Bank_NFA-_Imputed_Rese1"/>
      <sheetName val="Other_Items_Net1"/>
      <sheetName val="Detailed_Monetary_Survey1"/>
      <sheetName val="Monetary_Survey_-_Review_Forma1"/>
      <sheetName val="DMC_Survey1"/>
      <sheetName val="Credit_Analysis_(o)1"/>
      <sheetName val="_Credit_Analysis_(n)1"/>
      <sheetName val="Liquidity_Ratios_-_Re_(new)1"/>
      <sheetName val="Liquidity_Ratios_-_Re(old)1"/>
      <sheetName val="Sectoral_Dist_1"/>
      <sheetName val="BOP-Stand'd_Prestn_(o)1"/>
      <sheetName val="Fiscal_-_Anguilla1"/>
      <sheetName val="FISCAL-St_Lucia1"/>
      <sheetName val="Fiscal_-_SVG1"/>
      <sheetName val="Fiscal-St_kitts1"/>
      <sheetName val="Tourism_-_Anguilla1"/>
      <sheetName val="Tourism_-_Antigua_1"/>
      <sheetName val="TOURISM_-_Grenada1"/>
      <sheetName val="Tourism_-_Montserrat1"/>
      <sheetName val="Tourism_-_St__Kitts1"/>
      <sheetName val="Tourism-St_Lucia1"/>
      <sheetName val="CPI_-GRENADA1"/>
      <sheetName val="CPI_-_MONTSERRAT1"/>
      <sheetName val="CPI_-_ST__LUCIA1"/>
      <sheetName val="CPI-_ST_KN_1"/>
      <sheetName val="CPI_-_STVINCEN1"/>
      <sheetName val="bank_supervision-LiquidityTabl1"/>
      <sheetName val="Research-liquidity_table1"/>
      <sheetName val="MPU-Liquidity_Table1"/>
      <sheetName val="BOP-Stand'd_Prestn_1"/>
      <sheetName val="BOP-Stand'd_Prestn_(n)1"/>
      <sheetName val="BOP-Annual_Prestn_1"/>
      <sheetName val="BOP-Annual_Prestn_(O)1"/>
      <sheetName val="BOP-Annual_Prestn__(n)1"/>
      <sheetName val="fiscal_-_qtrly1"/>
      <sheetName val="_Fiscal-annually1"/>
      <sheetName val="tourism_-_qtrly_and_annual1"/>
      <sheetName val="National_Acs_CON1"/>
      <sheetName val="National_Acs_Cur1"/>
      <sheetName val="Liquidity_Ratios_-_MPU1"/>
      <sheetName val="MAIN_MENU2"/>
      <sheetName val="Table_of_Contents_EFR2"/>
      <sheetName val="Table_of_Contents_BSBAR2"/>
      <sheetName val="Other_Menu2"/>
      <sheetName val="EFR_-_Submenu2"/>
      <sheetName val="central_bank_survey2"/>
      <sheetName val="dmc_survey_-imf_format2"/>
      <sheetName val="dmc_survey_-eccb_format2"/>
      <sheetName val="external_debt2"/>
      <sheetName val="Liabilities_(BSBAR)2"/>
      <sheetName val="Assets_(BSBAR)2"/>
      <sheetName val="Supp_A_Deposits_(BSBAR)2"/>
      <sheetName val="SupB-Credits_(BSBAR)2"/>
      <sheetName val="SupC-Net_External_Assets2"/>
      <sheetName val="Investments_(BSBAR)2"/>
      <sheetName val="Interest_Rates_(BSBAR)2"/>
      <sheetName val="BS2_(BSBAR)2"/>
      <sheetName val="BS2_Maturity_Analysis_(BSBAR)2"/>
      <sheetName val="Avg_(BSBAR)2"/>
      <sheetName val="Sources_&amp;_Apps_(_BSBAR)2"/>
      <sheetName val="Assets,_Liquidity,Capital_Rati2"/>
      <sheetName val="bank_supervision2"/>
      <sheetName val="Asset,_Liquidity,NFA-Foreign_2"/>
      <sheetName val="Earnings_Ratios(O)2"/>
      <sheetName val="Earnings_Ratios(n)_2"/>
      <sheetName val="Schedule_102"/>
      <sheetName val="CAMEL_ratios_-_including_BS62"/>
      <sheetName val="Unsatisfactory_Assets2"/>
      <sheetName val="BS1_-_All_Supps_Included2"/>
      <sheetName val="Commercial_Banks'_NFA2"/>
      <sheetName val="Central_Bank_NFA-_Imputed_Rese2"/>
      <sheetName val="Other_Items_Net2"/>
      <sheetName val="Detailed_Monetary_Survey2"/>
      <sheetName val="Monetary_Survey_-_Review_Forma2"/>
      <sheetName val="DMC_Survey2"/>
      <sheetName val="Credit_Analysis_(o)2"/>
      <sheetName val="_Credit_Analysis_(n)2"/>
      <sheetName val="Liquidity_Ratios_-_Re_(new)2"/>
      <sheetName val="Liquidity_Ratios_-_Re(old)2"/>
      <sheetName val="Sectoral_Dist_2"/>
      <sheetName val="BOP-Stand'd_Prestn_(o)2"/>
      <sheetName val="Fiscal_-_Anguilla2"/>
      <sheetName val="FISCAL-St_Lucia2"/>
      <sheetName val="Fiscal_-_SVG2"/>
      <sheetName val="Fiscal-St_kitts2"/>
      <sheetName val="Tourism_-_Anguilla2"/>
      <sheetName val="Tourism_-_Antigua_2"/>
      <sheetName val="TOURISM_-_Grenada2"/>
      <sheetName val="Tourism_-_Montserrat2"/>
      <sheetName val="Tourism_-_St__Kitts2"/>
      <sheetName val="Tourism-St_Lucia2"/>
      <sheetName val="CPI_-GRENADA2"/>
      <sheetName val="CPI_-_MONTSERRAT2"/>
      <sheetName val="CPI_-_ST__LUCIA2"/>
      <sheetName val="CPI-_ST_KN_2"/>
      <sheetName val="CPI_-_STVINCEN2"/>
      <sheetName val="bank_supervision-LiquidityTabl2"/>
      <sheetName val="Research-liquidity_table2"/>
      <sheetName val="MPU-Liquidity_Table2"/>
      <sheetName val="BOP-Stand'd_Prestn_2"/>
      <sheetName val="BOP-Stand'd_Prestn_(n)2"/>
      <sheetName val="BOP-Annual_Prestn_2"/>
      <sheetName val="BOP-Annual_Prestn_(O)2"/>
      <sheetName val="BOP-Annual_Prestn__(n)2"/>
      <sheetName val="fiscal_-_qtrly2"/>
      <sheetName val="_Fiscal-annually2"/>
      <sheetName val="tourism_-_qtrly_and_annual2"/>
      <sheetName val="National_Acs_CON2"/>
      <sheetName val="National_Acs_Cur2"/>
      <sheetName val="Liquidity_Ratios_-_MPU2"/>
      <sheetName val="MAIN MENU"/>
      <sheetName val="Table of Contents EFR"/>
      <sheetName val="Table of Contents BSBAR"/>
      <sheetName val="Other Menu"/>
      <sheetName val="EFR - Submenu"/>
      <sheetName val="central bank survey"/>
      <sheetName val="dmc survey -imf format"/>
      <sheetName val="dmc survey -eccb format"/>
      <sheetName val="external debt"/>
      <sheetName val="Liabilities (BSBAR)"/>
      <sheetName val="Assets (BSBAR)"/>
      <sheetName val="Supp A Deposits (BSBAR)"/>
      <sheetName val="SupB-Credits (BSBAR)"/>
      <sheetName val="SupC-Net External Assets"/>
      <sheetName val="Investments (BSBAR)"/>
      <sheetName val="Interest Rates (BSBAR)"/>
      <sheetName val="BS2 (BSBAR)"/>
      <sheetName val="BS2 Maturity Analysis (BSBAR)"/>
      <sheetName val="Avg (BSBAR)"/>
      <sheetName val="Sources &amp; Apps ( BSBAR)"/>
      <sheetName val="Assets, Liquidity,Capital Ratio"/>
      <sheetName val="bank supervision"/>
      <sheetName val="Asset, Liquidity,NFA-Foreign "/>
      <sheetName val="Earnings Ratios(O)"/>
      <sheetName val="Earnings Ratios(n) "/>
      <sheetName val="Schedule 10"/>
      <sheetName val="CAMEL ratios - including BS6"/>
      <sheetName val="Unsatisfactory Assets"/>
      <sheetName val="BS1 - All Supps Included"/>
      <sheetName val="Commercial Banks' NFA"/>
      <sheetName val="Central Bank NFA- Imputed Reser"/>
      <sheetName val="Other Items Net"/>
      <sheetName val="Detailed Monetary Survey"/>
      <sheetName val="Monetary Survey - Review Format"/>
      <sheetName val="DMC Survey"/>
      <sheetName val="Credit Analysis (o)"/>
      <sheetName val=" Credit Analysis (n)"/>
      <sheetName val="Liquidity Ratios - Re (new)"/>
      <sheetName val="Liquidity Ratios - Re(old)"/>
      <sheetName val="Sectoral Dist."/>
      <sheetName val="BOP-Stand'd Prestn.(o)"/>
      <sheetName val="Fiscal - Anguilla"/>
      <sheetName val="FISCAL-St Lucia"/>
      <sheetName val="Fiscal - SVG"/>
      <sheetName val="Fiscal-St.kitts"/>
      <sheetName val="Tourism - Anguilla"/>
      <sheetName val="Tourism - Antigua "/>
      <sheetName val="TOURISM - Grenada"/>
      <sheetName val="Tourism - Montserrat"/>
      <sheetName val="Tourism - St. Kitts"/>
      <sheetName val="Tourism-St Lucia"/>
      <sheetName val="CPI -GRENADA"/>
      <sheetName val="CPI - MONTSERRAT"/>
      <sheetName val="CPI - ST. LUCIA"/>
      <sheetName val="CPI- ST.KN "/>
      <sheetName val="CPI - STVINCEN"/>
      <sheetName val="bank supervision-LiquidityTable"/>
      <sheetName val="Research-liquidity table"/>
      <sheetName val="MPU-Liquidity Table"/>
      <sheetName val="BOP-Stand'd Prestn."/>
      <sheetName val="BOP-Stand'd Prestn.(n)"/>
      <sheetName val="BOP-Annual Prestn."/>
      <sheetName val="BOP-Annual Prestn.(O)"/>
      <sheetName val="BOP-Annual Prestn. (n)"/>
      <sheetName val="fiscal - qtrly"/>
      <sheetName val=" Fiscal-annually"/>
      <sheetName val="tourism - qtrly and annual"/>
      <sheetName val="National Acs CON"/>
      <sheetName val="National Acs Cur"/>
      <sheetName val="Liquidity Ratios - MP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"/>
      <sheetName val="India$"/>
      <sheetName val="India"/>
      <sheetName val="WksheetI"/>
      <sheetName val="Indianew$"/>
      <sheetName val="ThirdC$"/>
      <sheetName val="ThirdC"/>
      <sheetName val="WsheetCOTI"/>
      <sheetName val="WORKSHEET"/>
      <sheetName val="New_BOPI"/>
      <sheetName val="NewBOPCOTI"/>
      <sheetName val="BoPI_Revised"/>
      <sheetName val="BoPCOTI_Revised"/>
      <sheetName val="Indianew"/>
      <sheetName val="GraphI"/>
      <sheetName val="COTInew"/>
      <sheetName val="GraphT"/>
      <sheetName val="for_MTFF"/>
      <sheetName val="Finalnew"/>
      <sheetName val="GraphF"/>
      <sheetName val="graphforinvisible"/>
      <sheetName val="COTInew$"/>
      <sheetName val="Final$"/>
      <sheetName val="Final"/>
      <sheetName val="Ext_Sector_Indicators"/>
      <sheetName val="FINALNEW$"/>
      <sheetName val="boptableforar"/>
      <sheetName val="Final$new"/>
      <sheetName val="BOPAnalytic"/>
      <sheetName val="BOPStandard"/>
      <sheetName val="GDPreal"/>
      <sheetName val="GDPGraph"/>
      <sheetName val="DACL_pay_"/>
      <sheetName val="GDPnom"/>
      <sheetName val="Keyind"/>
      <sheetName val="sect_dist_toGDP"/>
      <sheetName val="budGraph"/>
      <sheetName val="Budget"/>
      <sheetName val="DebtRe"/>
      <sheetName val="Debt$"/>
      <sheetName val="ExRate"/>
      <sheetName val="Reserves"/>
      <sheetName val="Ddis"/>
      <sheetName val="Dexp"/>
      <sheetName val="ESCAP"/>
      <sheetName val="Money2"/>
      <sheetName val="Money"/>
      <sheetName val="Money3"/>
      <sheetName val="TourGraph"/>
      <sheetName val="Tourist_"/>
      <sheetName val="tourismDR"/>
      <sheetName val="CPIGraph"/>
      <sheetName val="New_CPI"/>
      <sheetName val="CPI"/>
      <sheetName val="New_BOPI1"/>
      <sheetName val="BoPI_Revised1"/>
      <sheetName val="BoPCOTI_Revised1"/>
      <sheetName val="for_MTFF1"/>
      <sheetName val="Ext_Sector_Indicators1"/>
      <sheetName val="DACL_pay_1"/>
      <sheetName val="sect_dist_toGDP1"/>
      <sheetName val="Tourist_1"/>
      <sheetName val="New_CPI1"/>
      <sheetName val="New_BOPI2"/>
      <sheetName val="BoPI_Revised2"/>
      <sheetName val="BoPCOTI_Revised2"/>
      <sheetName val="for_MTFF2"/>
      <sheetName val="Ext_Sector_Indicators2"/>
      <sheetName val="DACL_pay_2"/>
      <sheetName val="sect_dist_toGDP2"/>
      <sheetName val="Tourist_2"/>
      <sheetName val="New_CPI2"/>
      <sheetName val="New BOPI"/>
      <sheetName val="BoPI Revised"/>
      <sheetName val="BoPCOTI Revised"/>
      <sheetName val="for MTFF"/>
      <sheetName val="Ext.Sector Indicators"/>
      <sheetName val="DACL pay."/>
      <sheetName val="sect.dist.toGDP"/>
      <sheetName val="Tourist "/>
      <sheetName val="New CPI"/>
    </sheetNames>
    <sheetDataSet>
      <sheetData sheetId="0" refreshError="1">
        <row r="1">
          <cell r="A1" t="str">
            <v xml:space="preserve">TABLE 16. BALANCE OF PAYMENTS ESTIMATES WITH INDIA </v>
          </cell>
        </row>
        <row r="2">
          <cell r="A2" t="str">
            <v xml:space="preserve">Millions of Ngultrum </v>
          </cell>
        </row>
        <row r="4">
          <cell r="A4">
            <v>0</v>
          </cell>
          <cell r="B4" t="str">
            <v>Period</v>
          </cell>
          <cell r="C4">
            <v>0</v>
          </cell>
        </row>
        <row r="5">
          <cell r="L5" t="str">
            <v xml:space="preserve">TABLE 17. BALANCE OF PAYMENTS ESTIMATES WITH THIRD COUNTRIES </v>
          </cell>
          <cell r="W5" t="str">
            <v xml:space="preserve">TABLE 15. BALANCE OF PAYMENTS ESTIMATES </v>
          </cell>
        </row>
        <row r="6">
          <cell r="A6" t="str">
            <v>Item</v>
          </cell>
          <cell r="B6" t="str">
            <v xml:space="preserve">    1990/91 </v>
          </cell>
          <cell r="C6" t="str">
            <v xml:space="preserve">1991/92 </v>
          </cell>
          <cell r="D6" t="str">
            <v xml:space="preserve">1992/93 </v>
          </cell>
          <cell r="E6" t="str">
            <v xml:space="preserve">1993/94 </v>
          </cell>
          <cell r="F6" t="str">
            <v>1994/95</v>
          </cell>
          <cell r="G6" t="str">
            <v xml:space="preserve">1995/96 </v>
          </cell>
        </row>
        <row r="7">
          <cell r="L7" t="str">
            <v xml:space="preserve">Millions of Ngultrum </v>
          </cell>
          <cell r="W7" t="str">
            <v xml:space="preserve">Millions of Ngultrum </v>
          </cell>
        </row>
        <row r="8">
          <cell r="A8" t="str">
            <v>Exports,fob</v>
          </cell>
          <cell r="B8">
            <v>1129.57</v>
          </cell>
          <cell r="C8">
            <v>1465.13</v>
          </cell>
          <cell r="D8">
            <v>1522.18</v>
          </cell>
          <cell r="E8">
            <v>1785.98</v>
          </cell>
          <cell r="F8">
            <v>2059.81</v>
          </cell>
          <cell r="G8">
            <v>3078.95</v>
          </cell>
        </row>
        <row r="9">
          <cell r="A9">
            <v>0</v>
          </cell>
          <cell r="L9">
            <v>0</v>
          </cell>
          <cell r="M9" t="str">
            <v xml:space="preserve"> Period</v>
          </cell>
          <cell r="N9">
            <v>0</v>
          </cell>
          <cell r="W9">
            <v>0</v>
          </cell>
          <cell r="X9" t="str">
            <v xml:space="preserve"> Period</v>
          </cell>
          <cell r="Y9">
            <v>0</v>
          </cell>
        </row>
        <row r="10">
          <cell r="A10" t="str">
            <v>Imports,cif</v>
          </cell>
          <cell r="B10">
            <v>-1254.92</v>
          </cell>
          <cell r="C10">
            <v>-1814.14</v>
          </cell>
          <cell r="D10">
            <v>-2086.2600000000002</v>
          </cell>
          <cell r="E10">
            <v>-2065.9</v>
          </cell>
          <cell r="F10">
            <v>-2228.09</v>
          </cell>
          <cell r="G10">
            <v>-2790.52</v>
          </cell>
          <cell r="L10">
            <v>0</v>
          </cell>
          <cell r="W10">
            <v>0</v>
          </cell>
        </row>
        <row r="11">
          <cell r="A11">
            <v>0</v>
          </cell>
          <cell r="L11" t="str">
            <v>Item</v>
          </cell>
          <cell r="M11" t="str">
            <v xml:space="preserve">   1990/91</v>
          </cell>
          <cell r="N11" t="str">
            <v>1991/92</v>
          </cell>
          <cell r="O11" t="str">
            <v>1992/93</v>
          </cell>
          <cell r="P11" t="str">
            <v xml:space="preserve">1993/94 </v>
          </cell>
          <cell r="Q11" t="str">
            <v>1994/95</v>
          </cell>
          <cell r="R11" t="str">
            <v xml:space="preserve">1995/96 </v>
          </cell>
          <cell r="W11" t="str">
            <v>Item</v>
          </cell>
          <cell r="X11" t="str">
            <v xml:space="preserve">    1990/91 </v>
          </cell>
          <cell r="Y11" t="str">
            <v>1991/92</v>
          </cell>
          <cell r="Z11" t="str">
            <v xml:space="preserve">1992/93 </v>
          </cell>
          <cell r="AA11" t="str">
            <v xml:space="preserve">1993/94 </v>
          </cell>
          <cell r="AB11" t="str">
            <v>1994/95</v>
          </cell>
          <cell r="AC11" t="str">
            <v>1995/96</v>
          </cell>
        </row>
        <row r="12">
          <cell r="A12" t="str">
            <v xml:space="preserve">  Tala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</row>
        <row r="13">
          <cell r="A13">
            <v>0</v>
          </cell>
          <cell r="L13" t="str">
            <v>Exports,fob</v>
          </cell>
          <cell r="M13">
            <v>178.92</v>
          </cell>
          <cell r="N13">
            <v>166.82</v>
          </cell>
          <cell r="O13">
            <v>315.07</v>
          </cell>
          <cell r="P13">
            <v>204.35</v>
          </cell>
          <cell r="Q13">
            <v>136.87</v>
          </cell>
          <cell r="R13">
            <v>270.18</v>
          </cell>
          <cell r="W13" t="str">
            <v>Exports,fob</v>
          </cell>
          <cell r="X13">
            <v>1308.49</v>
          </cell>
          <cell r="Y13">
            <v>1631.95</v>
          </cell>
          <cell r="Z13">
            <v>1837.25</v>
          </cell>
          <cell r="AA13">
            <v>1990.33</v>
          </cell>
          <cell r="AB13">
            <v>2196.6799999999998</v>
          </cell>
          <cell r="AC13">
            <v>3349.1299999999997</v>
          </cell>
        </row>
        <row r="14">
          <cell r="A14" t="str">
            <v xml:space="preserve">  Other</v>
          </cell>
          <cell r="B14">
            <v>-1254.92</v>
          </cell>
          <cell r="C14">
            <v>-1814.14</v>
          </cell>
          <cell r="D14">
            <v>-2086.2600000000002</v>
          </cell>
          <cell r="E14">
            <v>-2065.9</v>
          </cell>
          <cell r="F14">
            <v>-2228.09</v>
          </cell>
          <cell r="G14">
            <v>-2790.52</v>
          </cell>
          <cell r="L14">
            <v>0</v>
          </cell>
          <cell r="W14" t="str">
            <v xml:space="preserve">  India</v>
          </cell>
          <cell r="X14">
            <v>1129.57</v>
          </cell>
          <cell r="Y14">
            <v>1465.13</v>
          </cell>
          <cell r="Z14">
            <v>1522.18</v>
          </cell>
          <cell r="AA14">
            <v>1785.98</v>
          </cell>
          <cell r="AB14">
            <v>2059.81</v>
          </cell>
          <cell r="AC14">
            <v>3078.95</v>
          </cell>
        </row>
        <row r="15">
          <cell r="A15">
            <v>0</v>
          </cell>
          <cell r="L15" t="str">
            <v>Imports,cif</v>
          </cell>
          <cell r="M15">
            <v>-270.52999999999997</v>
          </cell>
          <cell r="N15">
            <v>-334.39</v>
          </cell>
          <cell r="O15">
            <v>-1384.6</v>
          </cell>
          <cell r="P15">
            <v>-848.3</v>
          </cell>
          <cell r="Q15">
            <v>-825.08999999999992</v>
          </cell>
          <cell r="R15">
            <v>-1011.82</v>
          </cell>
          <cell r="W15" t="str">
            <v xml:space="preserve">  Other</v>
          </cell>
          <cell r="X15">
            <v>178.92</v>
          </cell>
          <cell r="Y15">
            <v>166.82</v>
          </cell>
          <cell r="Z15">
            <v>315.07</v>
          </cell>
          <cell r="AA15">
            <v>204.35</v>
          </cell>
          <cell r="AB15">
            <v>136.87</v>
          </cell>
          <cell r="AC15">
            <v>270.18</v>
          </cell>
        </row>
        <row r="16">
          <cell r="A16" t="str">
            <v>Trade balance</v>
          </cell>
          <cell r="B16">
            <v>-125.35</v>
          </cell>
          <cell r="C16">
            <v>-349.01</v>
          </cell>
          <cell r="D16">
            <v>-564.08000000000004</v>
          </cell>
          <cell r="E16">
            <v>-279.92000000000007</v>
          </cell>
          <cell r="F16">
            <v>-168.2800000000002</v>
          </cell>
          <cell r="G16">
            <v>288.42999999999984</v>
          </cell>
          <cell r="L16">
            <v>0</v>
          </cell>
          <cell r="W16" t="str">
            <v>Imports,cif</v>
          </cell>
          <cell r="X16">
            <v>-1525.45</v>
          </cell>
          <cell r="Y16">
            <v>-2148.5300000000002</v>
          </cell>
          <cell r="Z16">
            <v>-3470.86</v>
          </cell>
          <cell r="AA16">
            <v>-2914.2</v>
          </cell>
          <cell r="AB16">
            <v>-3053.1800000000003</v>
          </cell>
          <cell r="AC16">
            <v>-3802.34</v>
          </cell>
        </row>
        <row r="17">
          <cell r="A17" t="str">
            <v>Service and transfer</v>
          </cell>
          <cell r="L17" t="str">
            <v xml:space="preserve">  Aid-related</v>
          </cell>
          <cell r="M17">
            <v>-115.82</v>
          </cell>
          <cell r="N17">
            <v>-168.69</v>
          </cell>
          <cell r="O17">
            <v>-357.28</v>
          </cell>
          <cell r="P17">
            <v>-378.29</v>
          </cell>
          <cell r="Q17">
            <v>-361.03</v>
          </cell>
          <cell r="R17">
            <v>-416.47</v>
          </cell>
          <cell r="W17" t="str">
            <v xml:space="preserve">  India</v>
          </cell>
          <cell r="X17">
            <v>-1254.92</v>
          </cell>
          <cell r="Y17">
            <v>-1814.14</v>
          </cell>
          <cell r="Z17">
            <v>-2086.2600000000002</v>
          </cell>
          <cell r="AA17">
            <v>-2065.9</v>
          </cell>
          <cell r="AB17">
            <v>-2228.09</v>
          </cell>
          <cell r="AC17">
            <v>-2790.52</v>
          </cell>
        </row>
        <row r="18">
          <cell r="A18" t="str">
            <v>receipts</v>
          </cell>
          <cell r="B18">
            <v>228.68</v>
          </cell>
          <cell r="C18">
            <v>235.12</v>
          </cell>
          <cell r="D18">
            <v>201.37</v>
          </cell>
          <cell r="E18">
            <v>224.93</v>
          </cell>
          <cell r="F18">
            <v>215.93</v>
          </cell>
          <cell r="G18">
            <v>282.26</v>
          </cell>
          <cell r="L18">
            <v>0</v>
          </cell>
          <cell r="W18" t="str">
            <v xml:space="preserve">  Other</v>
          </cell>
          <cell r="X18">
            <v>-270.52999999999997</v>
          </cell>
          <cell r="Y18">
            <v>-334.39</v>
          </cell>
          <cell r="Z18">
            <v>-1384.6</v>
          </cell>
          <cell r="AA18">
            <v>-848.3</v>
          </cell>
          <cell r="AB18">
            <v>-825.08999999999992</v>
          </cell>
          <cell r="AC18">
            <v>-1011.82</v>
          </cell>
        </row>
        <row r="19">
          <cell r="A19" t="str">
            <v>Service and transfer</v>
          </cell>
          <cell r="L19" t="str">
            <v xml:space="preserve">  Other</v>
          </cell>
          <cell r="M19">
            <v>-154.71</v>
          </cell>
          <cell r="N19">
            <v>-165.7</v>
          </cell>
          <cell r="O19">
            <v>-1027.32</v>
          </cell>
          <cell r="P19">
            <v>-470.01</v>
          </cell>
          <cell r="Q19">
            <v>-464.06</v>
          </cell>
          <cell r="R19">
            <v>-595.35</v>
          </cell>
          <cell r="W19" t="str">
            <v>Trade balance</v>
          </cell>
          <cell r="X19">
            <v>-216.96</v>
          </cell>
          <cell r="Y19">
            <v>-516.58000000000004</v>
          </cell>
          <cell r="Z19">
            <v>-1633.61</v>
          </cell>
          <cell r="AA19">
            <v>-923.87</v>
          </cell>
          <cell r="AB19">
            <v>-856.50000000000011</v>
          </cell>
          <cell r="AC19">
            <v>-453.21000000000026</v>
          </cell>
        </row>
        <row r="20">
          <cell r="A20" t="str">
            <v>payments</v>
          </cell>
          <cell r="B20">
            <v>-342.16</v>
          </cell>
          <cell r="C20">
            <v>-402.5</v>
          </cell>
          <cell r="D20">
            <v>-495.85</v>
          </cell>
          <cell r="E20">
            <v>-591.34</v>
          </cell>
          <cell r="F20">
            <v>-497.66</v>
          </cell>
          <cell r="G20">
            <v>-776.14</v>
          </cell>
          <cell r="L20">
            <v>0</v>
          </cell>
          <cell r="W20" t="str">
            <v xml:space="preserve">  India</v>
          </cell>
          <cell r="X20">
            <v>-125.35</v>
          </cell>
          <cell r="Y20">
            <v>-349.01</v>
          </cell>
          <cell r="Z20">
            <v>-564.08000000000004</v>
          </cell>
          <cell r="AA20">
            <v>-279.92000000000007</v>
          </cell>
          <cell r="AB20">
            <v>-168.2800000000002</v>
          </cell>
          <cell r="AC20">
            <v>288.42999999999984</v>
          </cell>
        </row>
        <row r="21">
          <cell r="A21">
            <v>0</v>
          </cell>
          <cell r="L21" t="str">
            <v>Trade balance</v>
          </cell>
          <cell r="M21">
            <v>-91.61</v>
          </cell>
          <cell r="N21">
            <v>-167.57</v>
          </cell>
          <cell r="O21">
            <v>-1069.53</v>
          </cell>
          <cell r="P21">
            <v>-643.94999999999993</v>
          </cell>
          <cell r="Q21">
            <v>-688.21999999999991</v>
          </cell>
          <cell r="R21">
            <v>-741.6400000000001</v>
          </cell>
          <cell r="W21" t="str">
            <v xml:space="preserve">  Other</v>
          </cell>
          <cell r="X21">
            <v>-91.61</v>
          </cell>
          <cell r="Y21">
            <v>-167.57</v>
          </cell>
          <cell r="Z21">
            <v>-1069.53</v>
          </cell>
          <cell r="AA21">
            <v>-643.94999999999993</v>
          </cell>
          <cell r="AB21">
            <v>-688.21999999999991</v>
          </cell>
          <cell r="AC21">
            <v>-741.6400000000001</v>
          </cell>
        </row>
        <row r="22">
          <cell r="A22" t="str">
            <v>Current account balance</v>
          </cell>
          <cell r="B22">
            <v>-238.83</v>
          </cell>
          <cell r="C22">
            <v>-516.39</v>
          </cell>
          <cell r="D22">
            <v>-858.56</v>
          </cell>
          <cell r="E22">
            <v>-646.33000000000015</v>
          </cell>
          <cell r="F22">
            <v>-450.01000000000022</v>
          </cell>
          <cell r="G22">
            <v>-205.45000000000016</v>
          </cell>
          <cell r="L22">
            <v>0</v>
          </cell>
          <cell r="W22" t="str">
            <v>Service and transfer receipts</v>
          </cell>
          <cell r="X22">
            <v>464.85</v>
          </cell>
          <cell r="Y22">
            <v>583.48</v>
          </cell>
          <cell r="Z22">
            <v>705.53</v>
          </cell>
          <cell r="AA22">
            <v>847.40000000000009</v>
          </cell>
          <cell r="AB22">
            <v>886.45</v>
          </cell>
          <cell r="AC22">
            <v>995.7</v>
          </cell>
        </row>
        <row r="23">
          <cell r="A23">
            <v>0</v>
          </cell>
          <cell r="L23" t="str">
            <v>Service receipts</v>
          </cell>
          <cell r="M23">
            <v>145.93</v>
          </cell>
          <cell r="N23">
            <v>209.47</v>
          </cell>
          <cell r="O23">
            <v>317.42</v>
          </cell>
          <cell r="P23">
            <v>408.86</v>
          </cell>
          <cell r="Q23">
            <v>420.2</v>
          </cell>
          <cell r="R23">
            <v>513.34</v>
          </cell>
          <cell r="W23" t="str">
            <v xml:space="preserve">  India</v>
          </cell>
          <cell r="X23">
            <v>228.68</v>
          </cell>
          <cell r="Y23">
            <v>235.12</v>
          </cell>
          <cell r="Z23">
            <v>201.37</v>
          </cell>
          <cell r="AA23">
            <v>224.93</v>
          </cell>
          <cell r="AB23">
            <v>215.93</v>
          </cell>
          <cell r="AC23">
            <v>282.26</v>
          </cell>
        </row>
        <row r="24">
          <cell r="A24" t="str">
            <v>Foreign aid</v>
          </cell>
          <cell r="B24">
            <v>730.43</v>
          </cell>
          <cell r="C24">
            <v>554.64</v>
          </cell>
          <cell r="D24">
            <v>700.03</v>
          </cell>
          <cell r="E24">
            <v>849.24</v>
          </cell>
          <cell r="F24">
            <v>805.65</v>
          </cell>
          <cell r="G24">
            <v>682.08999999999992</v>
          </cell>
          <cell r="L24">
            <v>0</v>
          </cell>
          <cell r="W24" t="str">
            <v xml:space="preserve">  Other</v>
          </cell>
          <cell r="X24">
            <v>236.17</v>
          </cell>
          <cell r="Y24">
            <v>348.36</v>
          </cell>
          <cell r="Z24">
            <v>504.16</v>
          </cell>
          <cell r="AA24">
            <v>622.47</v>
          </cell>
          <cell r="AB24">
            <v>670.52</v>
          </cell>
          <cell r="AC24">
            <v>713.44</v>
          </cell>
        </row>
        <row r="25">
          <cell r="A25">
            <v>0</v>
          </cell>
          <cell r="L25" t="str">
            <v>Service payments</v>
          </cell>
          <cell r="M25">
            <v>-219</v>
          </cell>
          <cell r="N25">
            <v>-303.94</v>
          </cell>
          <cell r="O25">
            <v>-529.22</v>
          </cell>
          <cell r="P25">
            <v>-585.77</v>
          </cell>
          <cell r="Q25">
            <v>-603.83000000000004</v>
          </cell>
          <cell r="R25">
            <v>-1038.8</v>
          </cell>
          <cell r="W25" t="str">
            <v>Service and transfer payments</v>
          </cell>
          <cell r="X25">
            <v>-561.16</v>
          </cell>
          <cell r="Y25">
            <v>-706.44</v>
          </cell>
          <cell r="Z25">
            <v>-1025.07</v>
          </cell>
          <cell r="AA25">
            <v>-1177.1100000000001</v>
          </cell>
          <cell r="AB25">
            <v>-1101.49</v>
          </cell>
          <cell r="AC25">
            <v>-1814.94</v>
          </cell>
        </row>
        <row r="26">
          <cell r="A26" t="str">
            <v xml:space="preserve">  Loans (net)</v>
          </cell>
          <cell r="B26">
            <v>-2.14</v>
          </cell>
          <cell r="C26">
            <v>-2.14</v>
          </cell>
          <cell r="D26">
            <v>-193.13</v>
          </cell>
          <cell r="E26">
            <v>-97.14</v>
          </cell>
          <cell r="F26">
            <v>-13.82</v>
          </cell>
          <cell r="G26">
            <v>-385.52</v>
          </cell>
          <cell r="W26" t="str">
            <v xml:space="preserve">  India</v>
          </cell>
          <cell r="X26">
            <v>-342.16</v>
          </cell>
          <cell r="Y26">
            <v>-402.5</v>
          </cell>
          <cell r="Z26">
            <v>-495.85</v>
          </cell>
          <cell r="AA26">
            <v>-591.34</v>
          </cell>
          <cell r="AB26">
            <v>-497.66</v>
          </cell>
          <cell r="AC26">
            <v>-776.14</v>
          </cell>
        </row>
        <row r="27">
          <cell r="A27">
            <v>0</v>
          </cell>
          <cell r="L27" t="str">
            <v>Private transfers</v>
          </cell>
          <cell r="M27">
            <v>90.24</v>
          </cell>
          <cell r="N27">
            <v>138.88999999999999</v>
          </cell>
          <cell r="O27">
            <v>186.74</v>
          </cell>
          <cell r="P27">
            <v>213.61</v>
          </cell>
          <cell r="Q27">
            <v>250.32</v>
          </cell>
          <cell r="R27">
            <v>200.1</v>
          </cell>
          <cell r="W27" t="str">
            <v xml:space="preserve">  Other</v>
          </cell>
          <cell r="X27">
            <v>-219</v>
          </cell>
          <cell r="Y27">
            <v>-303.94</v>
          </cell>
          <cell r="Z27">
            <v>-529.22</v>
          </cell>
          <cell r="AA27">
            <v>-585.77</v>
          </cell>
          <cell r="AB27">
            <v>-603.83000000000004</v>
          </cell>
          <cell r="AC27">
            <v>-1038.8</v>
          </cell>
        </row>
        <row r="28">
          <cell r="A28" t="str">
            <v xml:space="preserve">  Grants</v>
          </cell>
          <cell r="B28">
            <v>732.57</v>
          </cell>
          <cell r="C28">
            <v>556.78</v>
          </cell>
          <cell r="D28">
            <v>893.16</v>
          </cell>
          <cell r="E28">
            <v>946.38</v>
          </cell>
          <cell r="F28">
            <v>819.47</v>
          </cell>
          <cell r="G28">
            <v>1067.6099999999999</v>
          </cell>
          <cell r="W28" t="str">
            <v>Current account balance</v>
          </cell>
          <cell r="X28">
            <v>-313.27</v>
          </cell>
          <cell r="Y28">
            <v>-639.54</v>
          </cell>
          <cell r="Z28">
            <v>-1953.15</v>
          </cell>
          <cell r="AA28">
            <v>-1253.58</v>
          </cell>
          <cell r="AB28">
            <v>-1071.5400000000002</v>
          </cell>
          <cell r="AC28">
            <v>-1272.4500000000003</v>
          </cell>
        </row>
        <row r="29">
          <cell r="A29">
            <v>0</v>
          </cell>
          <cell r="L29" t="str">
            <v>Current account balance</v>
          </cell>
          <cell r="M29">
            <v>-74.44</v>
          </cell>
          <cell r="N29">
            <v>-123.15</v>
          </cell>
          <cell r="O29">
            <v>-1094.5899999999999</v>
          </cell>
          <cell r="P29">
            <v>-607.24999999999989</v>
          </cell>
          <cell r="Q29">
            <v>-621.53</v>
          </cell>
          <cell r="R29">
            <v>-1067</v>
          </cell>
          <cell r="W29" t="str">
            <v xml:space="preserve">  India</v>
          </cell>
          <cell r="X29">
            <v>-238.83</v>
          </cell>
          <cell r="Y29">
            <v>-516.39</v>
          </cell>
          <cell r="Z29">
            <v>-858.56</v>
          </cell>
          <cell r="AA29">
            <v>-646.33000000000015</v>
          </cell>
          <cell r="AB29">
            <v>-450.01000000000022</v>
          </cell>
          <cell r="AC29">
            <v>-205.45000000000016</v>
          </cell>
        </row>
        <row r="30">
          <cell r="A30" t="str">
            <v>Other loans</v>
          </cell>
          <cell r="B30" t="str">
            <v>-</v>
          </cell>
          <cell r="C30">
            <v>286</v>
          </cell>
          <cell r="D30">
            <v>347.83</v>
          </cell>
          <cell r="E30">
            <v>229.68</v>
          </cell>
          <cell r="F30">
            <v>0</v>
          </cell>
          <cell r="G30">
            <v>0</v>
          </cell>
          <cell r="L30">
            <v>0</v>
          </cell>
          <cell r="W30" t="str">
            <v xml:space="preserve">  Other</v>
          </cell>
          <cell r="X30">
            <v>-74.44</v>
          </cell>
          <cell r="Y30">
            <v>-123.15</v>
          </cell>
          <cell r="Z30">
            <v>-1094.5899999999999</v>
          </cell>
          <cell r="AA30">
            <v>-607.24999999999989</v>
          </cell>
          <cell r="AB30">
            <v>-621.53</v>
          </cell>
          <cell r="AC30">
            <v>-1067</v>
          </cell>
        </row>
        <row r="31">
          <cell r="L31" t="str">
            <v>Foreign aid</v>
          </cell>
          <cell r="M31">
            <v>306.93</v>
          </cell>
          <cell r="N31">
            <v>435.55</v>
          </cell>
          <cell r="O31">
            <v>886.7</v>
          </cell>
          <cell r="P31">
            <v>931.31</v>
          </cell>
          <cell r="Q31">
            <v>887.06000000000006</v>
          </cell>
          <cell r="R31">
            <v>1714.4099999999999</v>
          </cell>
          <cell r="W31" t="str">
            <v>Foreign aid</v>
          </cell>
          <cell r="X31">
            <v>1037.3599999999999</v>
          </cell>
          <cell r="Y31">
            <v>990.19</v>
          </cell>
          <cell r="Z31">
            <v>1586.73</v>
          </cell>
          <cell r="AA31">
            <v>1780.55</v>
          </cell>
          <cell r="AB31">
            <v>1692.71</v>
          </cell>
          <cell r="AC31">
            <v>2396.5</v>
          </cell>
        </row>
        <row r="32">
          <cell r="A32" t="str">
            <v>Errors and omissions</v>
          </cell>
          <cell r="B32">
            <v>-664.09</v>
          </cell>
          <cell r="C32">
            <v>-472.4</v>
          </cell>
          <cell r="D32">
            <v>-207.29</v>
          </cell>
          <cell r="E32">
            <v>-387.14999999999986</v>
          </cell>
          <cell r="F32">
            <v>-409.93999999999977</v>
          </cell>
          <cell r="G32">
            <v>-397.04999999999973</v>
          </cell>
          <cell r="L32">
            <v>0</v>
          </cell>
          <cell r="W32" t="str">
            <v xml:space="preserve">  India</v>
          </cell>
          <cell r="X32">
            <v>730.43</v>
          </cell>
          <cell r="Y32">
            <v>554.64</v>
          </cell>
          <cell r="Z32">
            <v>700.03</v>
          </cell>
          <cell r="AA32">
            <v>849.24</v>
          </cell>
          <cell r="AB32">
            <v>805.65</v>
          </cell>
          <cell r="AC32">
            <v>682.08999999999992</v>
          </cell>
        </row>
        <row r="33">
          <cell r="A33">
            <v>0</v>
          </cell>
          <cell r="L33" t="str">
            <v xml:space="preserve">  Loans (net)</v>
          </cell>
          <cell r="M33">
            <v>89.94</v>
          </cell>
          <cell r="N33">
            <v>102.72</v>
          </cell>
          <cell r="O33">
            <v>107.56</v>
          </cell>
          <cell r="P33">
            <v>82.51</v>
          </cell>
          <cell r="Q33">
            <v>81.36</v>
          </cell>
          <cell r="R33">
            <v>47.31</v>
          </cell>
          <cell r="W33" t="str">
            <v xml:space="preserve">  Other</v>
          </cell>
          <cell r="X33">
            <v>306.93</v>
          </cell>
          <cell r="Y33">
            <v>435.55</v>
          </cell>
          <cell r="Z33">
            <v>886.7</v>
          </cell>
          <cell r="AA33">
            <v>931.31</v>
          </cell>
          <cell r="AB33">
            <v>887.06000000000006</v>
          </cell>
          <cell r="AC33">
            <v>1714.4099999999999</v>
          </cell>
        </row>
        <row r="34">
          <cell r="A34" t="str">
            <v>Overall balance</v>
          </cell>
          <cell r="B34">
            <v>-172.49</v>
          </cell>
          <cell r="C34">
            <v>-148.15</v>
          </cell>
          <cell r="D34">
            <v>-17.989999999999998</v>
          </cell>
          <cell r="E34">
            <v>45.44</v>
          </cell>
          <cell r="F34">
            <v>-54.3</v>
          </cell>
          <cell r="G34">
            <v>79.59</v>
          </cell>
          <cell r="L34">
            <v>0</v>
          </cell>
          <cell r="W34" t="str">
            <v>Other loans</v>
          </cell>
          <cell r="X34">
            <v>-51.98</v>
          </cell>
          <cell r="Y34">
            <v>213.7</v>
          </cell>
          <cell r="Z34">
            <v>465.94</v>
          </cell>
          <cell r="AA34">
            <v>158.78</v>
          </cell>
          <cell r="AB34">
            <v>-70.98</v>
          </cell>
          <cell r="AC34">
            <v>-77.5</v>
          </cell>
        </row>
        <row r="35">
          <cell r="L35" t="str">
            <v xml:space="preserve">  Grants</v>
          </cell>
          <cell r="M35">
            <v>216.99</v>
          </cell>
          <cell r="N35">
            <v>332.83</v>
          </cell>
          <cell r="O35">
            <v>779.14</v>
          </cell>
          <cell r="P35">
            <v>848.8</v>
          </cell>
          <cell r="Q35">
            <v>805.7</v>
          </cell>
          <cell r="R35">
            <v>1667.1</v>
          </cell>
          <cell r="W35" t="str">
            <v xml:space="preserve">  India</v>
          </cell>
          <cell r="X35" t="str">
            <v xml:space="preserve">  -</v>
          </cell>
          <cell r="Y35">
            <v>286</v>
          </cell>
          <cell r="Z35">
            <v>347.83</v>
          </cell>
          <cell r="AA35">
            <v>229.68</v>
          </cell>
          <cell r="AB35">
            <v>0</v>
          </cell>
          <cell r="AC35">
            <v>0</v>
          </cell>
        </row>
        <row r="36">
          <cell r="A36" t="str">
            <v>(*) Preliminary estimates.  Total  may not add up due to rounding. -</v>
          </cell>
          <cell r="L36">
            <v>0</v>
          </cell>
          <cell r="W36" t="str">
            <v xml:space="preserve">  Other</v>
          </cell>
          <cell r="X36">
            <v>-51.98</v>
          </cell>
          <cell r="Y36">
            <v>-72.3</v>
          </cell>
          <cell r="Z36">
            <v>118.11</v>
          </cell>
          <cell r="AA36">
            <v>-70.900000000000006</v>
          </cell>
          <cell r="AB36">
            <v>-70.98</v>
          </cell>
          <cell r="AC36">
            <v>-77.5</v>
          </cell>
        </row>
        <row r="37">
          <cell r="A37" t="str">
            <v xml:space="preserve"> Imports by Tala Hydro Power Project includes only those made by the project  and some imports made  by the contractors</v>
          </cell>
          <cell r="L37" t="str">
            <v>Other loans</v>
          </cell>
          <cell r="M37">
            <v>-51.98</v>
          </cell>
          <cell r="N37">
            <v>-72.3</v>
          </cell>
          <cell r="O37">
            <v>118.11</v>
          </cell>
          <cell r="P37">
            <v>-70.900000000000006</v>
          </cell>
          <cell r="Q37">
            <v>-70.98</v>
          </cell>
          <cell r="R37">
            <v>-77.5</v>
          </cell>
          <cell r="W37" t="str">
            <v>Foreign direct investment</v>
          </cell>
          <cell r="X37">
            <v>7.68</v>
          </cell>
          <cell r="Y37">
            <v>22.32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</row>
        <row r="38">
          <cell r="W38" t="str">
            <v xml:space="preserve">  India</v>
          </cell>
          <cell r="X38" t="str">
            <v xml:space="preserve">   -</v>
          </cell>
          <cell r="Y38" t="str">
            <v xml:space="preserve">  -</v>
          </cell>
          <cell r="Z38" t="str">
            <v xml:space="preserve">  -</v>
          </cell>
          <cell r="AA38" t="str">
            <v xml:space="preserve">  -</v>
          </cell>
          <cell r="AB38" t="str">
            <v xml:space="preserve">  -</v>
          </cell>
          <cell r="AC38" t="str">
            <v xml:space="preserve">  -</v>
          </cell>
        </row>
        <row r="39">
          <cell r="L39" t="str">
            <v>Foreign direct investment</v>
          </cell>
          <cell r="M39">
            <v>7.68</v>
          </cell>
          <cell r="N39">
            <v>22.32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  <cell r="W39" t="str">
            <v xml:space="preserve">  Other</v>
          </cell>
          <cell r="X39">
            <v>7.68</v>
          </cell>
          <cell r="Y39">
            <v>22.32</v>
          </cell>
          <cell r="Z39" t="str">
            <v>-</v>
          </cell>
          <cell r="AA39" t="str">
            <v>-</v>
          </cell>
          <cell r="AB39" t="str">
            <v>-</v>
          </cell>
          <cell r="AC39" t="str">
            <v>-</v>
          </cell>
        </row>
        <row r="40">
          <cell r="W40" t="str">
            <v>Errors and omissions</v>
          </cell>
          <cell r="X40">
            <v>-317.38</v>
          </cell>
          <cell r="Y40">
            <v>80.23</v>
          </cell>
          <cell r="Z40">
            <v>280.66000000000003</v>
          </cell>
          <cell r="AA40">
            <v>-293.03999999999996</v>
          </cell>
          <cell r="AB40">
            <v>-109.30999999999983</v>
          </cell>
          <cell r="AC40">
            <v>-190.76999999999953</v>
          </cell>
        </row>
        <row r="41">
          <cell r="L41" t="str">
            <v>Errors and omissions</v>
          </cell>
          <cell r="M41">
            <v>346.71</v>
          </cell>
          <cell r="N41">
            <v>552.63</v>
          </cell>
          <cell r="O41">
            <v>487.95</v>
          </cell>
          <cell r="P41">
            <v>94.109999999999928</v>
          </cell>
          <cell r="Q41">
            <v>300.62999999999994</v>
          </cell>
          <cell r="R41">
            <v>206.2800000000002</v>
          </cell>
          <cell r="W41" t="str">
            <v xml:space="preserve">  India</v>
          </cell>
          <cell r="X41">
            <v>-664.09</v>
          </cell>
          <cell r="Y41">
            <v>-472.4</v>
          </cell>
          <cell r="Z41">
            <v>-207.29</v>
          </cell>
          <cell r="AA41">
            <v>-387.14999999999986</v>
          </cell>
          <cell r="AB41">
            <v>-409.93999999999977</v>
          </cell>
          <cell r="AC41">
            <v>-397.04999999999973</v>
          </cell>
        </row>
        <row r="42">
          <cell r="A42">
            <v>0</v>
          </cell>
          <cell r="L42">
            <v>0</v>
          </cell>
          <cell r="W42" t="str">
            <v xml:space="preserve">  Other</v>
          </cell>
          <cell r="X42">
            <v>346.71</v>
          </cell>
          <cell r="Y42">
            <v>552.63</v>
          </cell>
          <cell r="Z42">
            <v>487.95</v>
          </cell>
          <cell r="AA42">
            <v>94.109999999999928</v>
          </cell>
          <cell r="AB42">
            <v>300.62999999999994</v>
          </cell>
          <cell r="AC42">
            <v>206.2800000000002</v>
          </cell>
        </row>
        <row r="43">
          <cell r="A43">
            <v>0</v>
          </cell>
          <cell r="L43" t="str">
            <v>Overall balance</v>
          </cell>
          <cell r="M43">
            <v>534.9</v>
          </cell>
          <cell r="N43">
            <v>815.05</v>
          </cell>
          <cell r="O43">
            <v>398.17</v>
          </cell>
          <cell r="P43">
            <v>347.27</v>
          </cell>
          <cell r="Q43">
            <v>495.18</v>
          </cell>
          <cell r="R43">
            <v>776.19</v>
          </cell>
          <cell r="W43" t="str">
            <v>Overall balance</v>
          </cell>
          <cell r="X43">
            <v>362.41</v>
          </cell>
          <cell r="Y43">
            <v>666.9</v>
          </cell>
          <cell r="Z43">
            <v>380.18</v>
          </cell>
          <cell r="AA43">
            <v>392.71</v>
          </cell>
          <cell r="AB43">
            <v>440.88</v>
          </cell>
          <cell r="AC43">
            <v>855.78000000000009</v>
          </cell>
        </row>
        <row r="44">
          <cell r="W44" t="str">
            <v xml:space="preserve">  India</v>
          </cell>
          <cell r="X44">
            <v>-172.49</v>
          </cell>
          <cell r="Y44">
            <v>-148.15</v>
          </cell>
          <cell r="Z44">
            <v>-17.989999999999998</v>
          </cell>
          <cell r="AA44">
            <v>45.44</v>
          </cell>
          <cell r="AB44">
            <v>-54.3</v>
          </cell>
          <cell r="AC44">
            <v>79.59</v>
          </cell>
        </row>
        <row r="45">
          <cell r="L45" t="str">
            <v xml:space="preserve">(*) Preliminary  estimates.  Totals may not add up because of rounding.- </v>
          </cell>
          <cell r="W45" t="str">
            <v xml:space="preserve">  Other</v>
          </cell>
          <cell r="X45">
            <v>534.9</v>
          </cell>
          <cell r="Y45">
            <v>815.05</v>
          </cell>
          <cell r="Z45">
            <v>398.17</v>
          </cell>
          <cell r="AA45">
            <v>347.27</v>
          </cell>
          <cell r="AB45">
            <v>495.18</v>
          </cell>
          <cell r="AC45">
            <v>776.19</v>
          </cell>
        </row>
        <row r="46">
          <cell r="L46">
            <v>0</v>
          </cell>
        </row>
        <row r="47">
          <cell r="L47">
            <v>0</v>
          </cell>
          <cell r="W47" t="str">
            <v>(*) Preliminary estimates. Totals may not add up because of rounding.-</v>
          </cell>
        </row>
        <row r="48">
          <cell r="W48">
            <v>0</v>
          </cell>
        </row>
        <row r="49">
          <cell r="W4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"/>
      <sheetName val="Go_&amp;_IC"/>
      <sheetName val="Charts"/>
      <sheetName val="Comparison"/>
      <sheetName val="Exp"/>
      <sheetName val="Aggre"/>
      <sheetName val="Sel__Ecom__Ind"/>
      <sheetName val="GDP_publish"/>
      <sheetName val="Sheet1"/>
      <sheetName val="Table_V_8_1"/>
      <sheetName val="Table_V_8_2"/>
      <sheetName val="Table_V_8_3"/>
      <sheetName val="Table_V_8_4"/>
      <sheetName val="Table_V_8_5"/>
      <sheetName val="Go_&amp;_IC1"/>
      <sheetName val="Sel__Ecom__Ind1"/>
      <sheetName val="GDP_publish1"/>
      <sheetName val="Table_V_8_11"/>
      <sheetName val="Table_V_8_21"/>
      <sheetName val="Table_V_8_31"/>
      <sheetName val="Table_V_8_41"/>
      <sheetName val="Table_V_8_51"/>
      <sheetName val="Go_&amp;_IC2"/>
      <sheetName val="Sel__Ecom__Ind2"/>
      <sheetName val="GDP_publish2"/>
      <sheetName val="Table_V_8_12"/>
      <sheetName val="Table_V_8_22"/>
      <sheetName val="Table_V_8_32"/>
      <sheetName val="Table_V_8_42"/>
      <sheetName val="Table_V_8_52"/>
      <sheetName val="Go &amp; IC"/>
      <sheetName val="Sel. Ecom. Ind"/>
      <sheetName val="GDP publish"/>
      <sheetName val="Table V 8.1"/>
      <sheetName val="Table V 8.2"/>
      <sheetName val="Table V 8.3"/>
      <sheetName val="Table V 8.4"/>
      <sheetName val="Table V 8.5"/>
    </sheetNames>
    <sheetDataSet>
      <sheetData sheetId="0">
        <row r="1">
          <cell r="A1" t="str">
            <v>GRENADA</v>
          </cell>
        </row>
        <row r="2">
          <cell r="A2" t="str">
            <v>GROSS DOMESTIC PRODUCT BY ECONOMIC ACTIVITY</v>
          </cell>
        </row>
        <row r="3">
          <cell r="A3" t="str">
            <v xml:space="preserve"> AT BASIC PRICES, IN CURRENT PRICES: 2000 -2009 (EC$ Million)</v>
          </cell>
        </row>
        <row r="4">
          <cell r="A4" t="str">
            <v>SECTOR</v>
          </cell>
          <cell r="B4" t="str">
            <v>1977</v>
          </cell>
          <cell r="C4" t="str">
            <v>1978</v>
          </cell>
          <cell r="D4" t="str">
            <v>1979</v>
          </cell>
          <cell r="E4" t="str">
            <v>1980</v>
          </cell>
          <cell r="F4" t="str">
            <v>1981</v>
          </cell>
          <cell r="G4" t="str">
            <v>1982</v>
          </cell>
          <cell r="H4" t="str">
            <v>1983</v>
          </cell>
          <cell r="I4" t="str">
            <v>1984</v>
          </cell>
          <cell r="J4" t="str">
            <v>1985</v>
          </cell>
          <cell r="K4" t="str">
            <v>1986</v>
          </cell>
          <cell r="L4" t="str">
            <v>1987</v>
          </cell>
          <cell r="M4" t="str">
            <v>1988</v>
          </cell>
          <cell r="N4" t="str">
            <v>1989</v>
          </cell>
          <cell r="O4" t="str">
            <v>1990</v>
          </cell>
          <cell r="P4" t="str">
            <v>1991</v>
          </cell>
          <cell r="Q4" t="str">
            <v>1992</v>
          </cell>
          <cell r="R4" t="str">
            <v>1993</v>
          </cell>
          <cell r="S4" t="str">
            <v>1994</v>
          </cell>
          <cell r="T4" t="str">
            <v>1995</v>
          </cell>
          <cell r="U4" t="str">
            <v>1996</v>
          </cell>
        </row>
        <row r="5">
          <cell r="A5" t="str">
            <v>Agriculture</v>
          </cell>
          <cell r="B5">
            <v>15.772944015139199</v>
          </cell>
          <cell r="C5">
            <v>23.244820644664927</v>
          </cell>
          <cell r="D5">
            <v>24.680300355095781</v>
          </cell>
          <cell r="E5">
            <v>22.550512208103097</v>
          </cell>
          <cell r="F5">
            <v>32.704382723424075</v>
          </cell>
          <cell r="G5">
            <v>34.971212613025592</v>
          </cell>
          <cell r="H5">
            <v>35.78117382206603</v>
          </cell>
          <cell r="I5">
            <v>44.300613457005447</v>
          </cell>
          <cell r="J5">
            <v>47.908829724680849</v>
          </cell>
          <cell r="K5">
            <v>53.815622481814309</v>
          </cell>
          <cell r="L5">
            <v>53.812916426120722</v>
          </cell>
          <cell r="M5">
            <v>74.314967032413193</v>
          </cell>
          <cell r="N5">
            <v>75.659043240949117</v>
          </cell>
          <cell r="O5">
            <v>92.079440152228528</v>
          </cell>
          <cell r="P5">
            <v>85.228210507867786</v>
          </cell>
          <cell r="Q5">
            <v>99.139170362353383</v>
          </cell>
          <cell r="R5">
            <v>74.986969265511817</v>
          </cell>
          <cell r="S5">
            <v>55.068806966627299</v>
          </cell>
          <cell r="T5">
            <v>78.041157749434547</v>
          </cell>
          <cell r="U5">
            <v>74.295988825278314</v>
          </cell>
        </row>
        <row r="6">
          <cell r="A6" t="str">
            <v xml:space="preserve">  Crops</v>
          </cell>
          <cell r="B6">
            <v>12.331617900000001</v>
          </cell>
          <cell r="C6">
            <v>18.706919090904176</v>
          </cell>
          <cell r="D6">
            <v>20.236316912079509</v>
          </cell>
          <cell r="E6">
            <v>17.58924918197383</v>
          </cell>
          <cell r="F6">
            <v>27.786767500294523</v>
          </cell>
          <cell r="G6">
            <v>29.558804035596967</v>
          </cell>
          <cell r="H6">
            <v>30.11228158217785</v>
          </cell>
          <cell r="I6">
            <v>37.740915766598391</v>
          </cell>
          <cell r="J6">
            <v>39.484297876395431</v>
          </cell>
          <cell r="K6">
            <v>44.933589577083495</v>
          </cell>
          <cell r="L6">
            <v>44.336835045281141</v>
          </cell>
          <cell r="M6">
            <v>64.199559182939396</v>
          </cell>
          <cell r="N6">
            <v>64.889454072694974</v>
          </cell>
          <cell r="O6">
            <v>80.60469313048084</v>
          </cell>
          <cell r="P6">
            <v>72.986195982447583</v>
          </cell>
          <cell r="Q6">
            <v>86.055306142592855</v>
          </cell>
          <cell r="R6">
            <v>61.026630834734192</v>
          </cell>
          <cell r="S6">
            <v>40.299805888046365</v>
          </cell>
          <cell r="T6">
            <v>62.630921756292565</v>
          </cell>
          <cell r="U6">
            <v>58.429112044000888</v>
          </cell>
        </row>
        <row r="7">
          <cell r="A7" t="str">
            <v xml:space="preserve">    Bananas</v>
          </cell>
          <cell r="B7">
            <v>5.2396179000000007</v>
          </cell>
          <cell r="C7">
            <v>9.1685190909041765</v>
          </cell>
          <cell r="D7">
            <v>6.2275169120795066</v>
          </cell>
          <cell r="E7">
            <v>4.5276491819738292</v>
          </cell>
          <cell r="F7">
            <v>10.898767500294522</v>
          </cell>
          <cell r="G7">
            <v>8.894804035596966</v>
          </cell>
          <cell r="H7">
            <v>10.092281582177851</v>
          </cell>
          <cell r="I7">
            <v>11.404115766598395</v>
          </cell>
          <cell r="J7">
            <v>16.387497876395429</v>
          </cell>
          <cell r="K7">
            <v>15.760789577083493</v>
          </cell>
          <cell r="L7">
            <v>17.81283504528114</v>
          </cell>
          <cell r="M7">
            <v>41.305159182939391</v>
          </cell>
          <cell r="N7">
            <v>41.357454072694978</v>
          </cell>
          <cell r="O7">
            <v>49.654293130480845</v>
          </cell>
          <cell r="P7">
            <v>41.006195982447579</v>
          </cell>
          <cell r="Q7">
            <v>58.735306142592847</v>
          </cell>
          <cell r="R7">
            <v>34.28663083473419</v>
          </cell>
          <cell r="S7">
            <v>15.349805888046367</v>
          </cell>
          <cell r="T7">
            <v>28.28092175629256</v>
          </cell>
          <cell r="U7">
            <v>25.34911204400089</v>
          </cell>
        </row>
        <row r="8">
          <cell r="A8" t="str">
            <v xml:space="preserve">    Nutmegs</v>
          </cell>
        </row>
        <row r="9">
          <cell r="A9" t="str">
            <v xml:space="preserve">    Other Crops</v>
          </cell>
          <cell r="B9">
            <v>7.0919999999999996</v>
          </cell>
          <cell r="C9">
            <v>9.5383999999999993</v>
          </cell>
          <cell r="D9">
            <v>14.008800000000001</v>
          </cell>
          <cell r="E9">
            <v>13.0616</v>
          </cell>
          <cell r="F9">
            <v>16.888000000000002</v>
          </cell>
          <cell r="G9">
            <v>20.664000000000001</v>
          </cell>
          <cell r="H9">
            <v>20.02</v>
          </cell>
          <cell r="I9">
            <v>26.3368</v>
          </cell>
          <cell r="J9">
            <v>23.096800000000002</v>
          </cell>
          <cell r="K9">
            <v>29.172799999999999</v>
          </cell>
          <cell r="L9">
            <v>26.524000000000001</v>
          </cell>
          <cell r="M9">
            <v>22.894400000000001</v>
          </cell>
          <cell r="N9">
            <v>23.532</v>
          </cell>
          <cell r="O9">
            <v>30.950399999999998</v>
          </cell>
          <cell r="P9">
            <v>31.98</v>
          </cell>
          <cell r="Q9">
            <v>27.32</v>
          </cell>
          <cell r="R9">
            <v>26.74</v>
          </cell>
          <cell r="S9">
            <v>24.95</v>
          </cell>
          <cell r="T9">
            <v>34.35</v>
          </cell>
          <cell r="U9">
            <v>33.08</v>
          </cell>
        </row>
        <row r="10">
          <cell r="A10" t="str">
            <v xml:space="preserve">  Livestock</v>
          </cell>
          <cell r="B10">
            <v>2.5251208174824202</v>
          </cell>
          <cell r="C10">
            <v>3.4530266600512616</v>
          </cell>
          <cell r="D10">
            <v>3.483449802430568</v>
          </cell>
          <cell r="E10">
            <v>3.4986613736202208</v>
          </cell>
          <cell r="F10">
            <v>3.1640068074478522</v>
          </cell>
          <cell r="G10">
            <v>3.2704878057754239</v>
          </cell>
          <cell r="H10">
            <v>3.2704878057754239</v>
          </cell>
          <cell r="I10">
            <v>3.4226035176719556</v>
          </cell>
          <cell r="J10">
            <v>4.9741837790165757</v>
          </cell>
          <cell r="K10">
            <v>5.126299490913107</v>
          </cell>
          <cell r="L10">
            <v>5.3848962011372103</v>
          </cell>
          <cell r="M10">
            <v>5.6587044825509674</v>
          </cell>
          <cell r="N10">
            <v>5.9173011927750707</v>
          </cell>
          <cell r="O10">
            <v>6.1911094741888277</v>
          </cell>
          <cell r="P10">
            <v>6.5409756115508495</v>
          </cell>
          <cell r="Q10">
            <v>6.9060533201025258</v>
          </cell>
          <cell r="R10">
            <v>7.225496315085242</v>
          </cell>
          <cell r="S10">
            <v>7.4536698829300398</v>
          </cell>
          <cell r="T10">
            <v>7.6818434507748368</v>
          </cell>
          <cell r="U10">
            <v>7.8948054474299818</v>
          </cell>
        </row>
        <row r="11">
          <cell r="A11" t="str">
            <v xml:space="preserve">  Forestry</v>
          </cell>
          <cell r="B11">
            <v>0.10701230699432888</v>
          </cell>
          <cell r="C11">
            <v>0.17310814366729674</v>
          </cell>
          <cell r="D11">
            <v>0.21402461398865777</v>
          </cell>
          <cell r="E11">
            <v>0.22031945557655944</v>
          </cell>
          <cell r="F11">
            <v>0.20930348279773148</v>
          </cell>
          <cell r="G11">
            <v>0.23290913875236283</v>
          </cell>
          <cell r="H11">
            <v>0.27854674026465015</v>
          </cell>
          <cell r="I11">
            <v>0.31631578979206032</v>
          </cell>
          <cell r="J11">
            <v>0.34464257693761802</v>
          </cell>
          <cell r="K11">
            <v>0.36510081209829853</v>
          </cell>
          <cell r="L11">
            <v>0.38713275765595451</v>
          </cell>
          <cell r="M11">
            <v>0.41073841361058583</v>
          </cell>
          <cell r="N11">
            <v>0.43591777996219266</v>
          </cell>
          <cell r="O11">
            <v>0.46267085671077485</v>
          </cell>
          <cell r="P11">
            <v>0.49257135425330795</v>
          </cell>
          <cell r="Q11">
            <v>0.54765121814744788</v>
          </cell>
          <cell r="R11">
            <v>0.68299031228733442</v>
          </cell>
          <cell r="S11">
            <v>0.70502225784499051</v>
          </cell>
          <cell r="T11">
            <v>0.71918565141776924</v>
          </cell>
          <cell r="U11">
            <v>0.7349227553875235</v>
          </cell>
        </row>
        <row r="12">
          <cell r="A12" t="str">
            <v xml:space="preserve">  Fishing</v>
          </cell>
          <cell r="B12">
            <v>0.80919299066244721</v>
          </cell>
          <cell r="C12">
            <v>0.9117667500421941</v>
          </cell>
          <cell r="D12">
            <v>0.74650902659704643</v>
          </cell>
          <cell r="E12">
            <v>1.2422821969324895</v>
          </cell>
          <cell r="F12">
            <v>1.5443049328839662</v>
          </cell>
          <cell r="G12">
            <v>1.909011632900844</v>
          </cell>
          <cell r="H12">
            <v>2.1198576938481013</v>
          </cell>
          <cell r="I12">
            <v>2.820778382943038</v>
          </cell>
          <cell r="J12">
            <v>3.1057054923312237</v>
          </cell>
          <cell r="K12">
            <v>3.3906326017194095</v>
          </cell>
          <cell r="L12">
            <v>3.7040524220464133</v>
          </cell>
          <cell r="M12">
            <v>4.0459649533122359</v>
          </cell>
          <cell r="N12">
            <v>4.416370195516877</v>
          </cell>
          <cell r="O12">
            <v>4.8209666908481008</v>
          </cell>
          <cell r="P12">
            <v>5.2084675596160332</v>
          </cell>
          <cell r="Q12">
            <v>5.6301596815105484</v>
          </cell>
          <cell r="R12">
            <v>6.0518518034050617</v>
          </cell>
          <cell r="S12">
            <v>6.6103089378059057</v>
          </cell>
          <cell r="T12">
            <v>7.0092068909493666</v>
          </cell>
          <cell r="U12">
            <v>7.237148578459915</v>
          </cell>
        </row>
        <row r="14">
          <cell r="A14" t="str">
            <v>Mining &amp; Quarrying</v>
          </cell>
          <cell r="B14">
            <v>0.25096788942719733</v>
          </cell>
          <cell r="C14">
            <v>0.26955810345884157</v>
          </cell>
          <cell r="D14">
            <v>0.36250917361706286</v>
          </cell>
          <cell r="E14">
            <v>0.46475535079110619</v>
          </cell>
          <cell r="F14">
            <v>0.52052599288603896</v>
          </cell>
          <cell r="G14">
            <v>0.54841131393350528</v>
          </cell>
          <cell r="H14">
            <v>0.58559174199679387</v>
          </cell>
          <cell r="I14">
            <v>0.41827981571199563</v>
          </cell>
          <cell r="J14">
            <v>0.48334556482275048</v>
          </cell>
          <cell r="K14">
            <v>0.70642813320248143</v>
          </cell>
          <cell r="L14">
            <v>0.87374005948727962</v>
          </cell>
          <cell r="M14">
            <v>0.89233027351892391</v>
          </cell>
          <cell r="N14">
            <v>0.96669112964550097</v>
          </cell>
          <cell r="O14">
            <v>1.1340030559302992</v>
          </cell>
          <cell r="P14">
            <v>1.264134554151809</v>
          </cell>
          <cell r="Q14">
            <v>1.4407415874524292</v>
          </cell>
          <cell r="R14">
            <v>1.6824143698638043</v>
          </cell>
          <cell r="S14">
            <v>1.7939556540536696</v>
          </cell>
          <cell r="T14">
            <v>1.8962018312277131</v>
          </cell>
          <cell r="U14">
            <v>1.8497262961486025</v>
          </cell>
        </row>
        <row r="16">
          <cell r="A16" t="str">
            <v>Manufacturing</v>
          </cell>
          <cell r="B16">
            <v>7.0893181558217133</v>
          </cell>
          <cell r="C16">
            <v>12.379854093002095</v>
          </cell>
          <cell r="D16">
            <v>15.742283599743402</v>
          </cell>
          <cell r="E16">
            <v>17.03552571772083</v>
          </cell>
          <cell r="F16">
            <v>22.137953710468135</v>
          </cell>
          <cell r="G16">
            <v>24.900789144329003</v>
          </cell>
          <cell r="H16">
            <v>25.559166949844776</v>
          </cell>
          <cell r="I16">
            <v>34.729429240957444</v>
          </cell>
          <cell r="J16">
            <v>34.435510577780754</v>
          </cell>
          <cell r="K16">
            <v>34.506051056943164</v>
          </cell>
          <cell r="L16">
            <v>38.468074636564907</v>
          </cell>
          <cell r="M16">
            <v>44.922528479924992</v>
          </cell>
          <cell r="N16">
            <v>50.542253319863249</v>
          </cell>
          <cell r="O16">
            <v>45.275230875736995</v>
          </cell>
          <cell r="P16">
            <v>50.965496194837684</v>
          </cell>
          <cell r="Q16">
            <v>60.300352937329272</v>
          </cell>
          <cell r="R16">
            <v>59.865353315827797</v>
          </cell>
          <cell r="S16">
            <v>59.865353315827797</v>
          </cell>
          <cell r="T16">
            <v>59.418596947799216</v>
          </cell>
          <cell r="U16">
            <v>61.946297451118753</v>
          </cell>
        </row>
        <row r="18">
          <cell r="A18" t="str">
            <v>Electricity &amp; Water</v>
          </cell>
          <cell r="B18">
            <v>2.4379999999999997</v>
          </cell>
          <cell r="C18">
            <v>2.5570000000000004</v>
          </cell>
          <cell r="D18">
            <v>3.0259999999999998</v>
          </cell>
          <cell r="E18">
            <v>3.3620000000000001</v>
          </cell>
          <cell r="F18">
            <v>4.62</v>
          </cell>
          <cell r="G18">
            <v>5.5</v>
          </cell>
          <cell r="H18">
            <v>7.3211899999999996</v>
          </cell>
          <cell r="I18">
            <v>7.8097649999999987</v>
          </cell>
          <cell r="J18">
            <v>10.098034999999999</v>
          </cell>
          <cell r="K18">
            <v>11.731464999999998</v>
          </cell>
          <cell r="L18">
            <v>13.52</v>
          </cell>
          <cell r="M18">
            <v>17.701000000000001</v>
          </cell>
          <cell r="N18">
            <v>19.029000000000003</v>
          </cell>
          <cell r="O18">
            <v>21.56</v>
          </cell>
          <cell r="P18">
            <v>22.838000000000001</v>
          </cell>
          <cell r="Q18">
            <v>24.614000000000001</v>
          </cell>
          <cell r="R18">
            <v>25.390999999999998</v>
          </cell>
          <cell r="S18">
            <v>27.889999999999997</v>
          </cell>
          <cell r="T18">
            <v>30.179999999999996</v>
          </cell>
          <cell r="U18">
            <v>33.44</v>
          </cell>
        </row>
        <row r="19">
          <cell r="A19" t="str">
            <v xml:space="preserve">  Electricity</v>
          </cell>
          <cell r="B19">
            <v>1.8979999999999999</v>
          </cell>
          <cell r="C19">
            <v>2.0270000000000001</v>
          </cell>
          <cell r="D19">
            <v>1.9510000000000001</v>
          </cell>
          <cell r="E19">
            <v>2.0419999999999998</v>
          </cell>
          <cell r="F19">
            <v>2.73</v>
          </cell>
          <cell r="G19">
            <v>3.42</v>
          </cell>
          <cell r="H19">
            <v>5.3431899999999999</v>
          </cell>
          <cell r="I19">
            <v>5.8407649999999993</v>
          </cell>
          <cell r="J19">
            <v>7.6320350000000001</v>
          </cell>
          <cell r="K19">
            <v>8.4434649999999998</v>
          </cell>
          <cell r="L19">
            <v>10.35</v>
          </cell>
          <cell r="M19">
            <v>14.091000000000001</v>
          </cell>
          <cell r="N19">
            <v>15.179000000000002</v>
          </cell>
          <cell r="O19">
            <v>18.66</v>
          </cell>
          <cell r="P19">
            <v>19.398</v>
          </cell>
          <cell r="Q19">
            <v>21.174000000000003</v>
          </cell>
          <cell r="R19">
            <v>21.180999999999997</v>
          </cell>
          <cell r="S19">
            <v>22.18</v>
          </cell>
          <cell r="T19">
            <v>24.24</v>
          </cell>
          <cell r="U19">
            <v>26.95</v>
          </cell>
        </row>
        <row r="20">
          <cell r="A20" t="str">
            <v xml:space="preserve">  Water</v>
          </cell>
          <cell r="B20">
            <v>0.54</v>
          </cell>
          <cell r="C20">
            <v>0.53</v>
          </cell>
          <cell r="D20">
            <v>1.075</v>
          </cell>
          <cell r="E20">
            <v>1.32</v>
          </cell>
          <cell r="F20">
            <v>1.89</v>
          </cell>
          <cell r="G20">
            <v>2.08</v>
          </cell>
          <cell r="H20">
            <v>1.978</v>
          </cell>
          <cell r="I20">
            <v>1.9689999999999996</v>
          </cell>
          <cell r="J20">
            <v>2.4660000000000002</v>
          </cell>
          <cell r="K20">
            <v>3.2879999999999989</v>
          </cell>
          <cell r="L20">
            <v>3.17</v>
          </cell>
          <cell r="M20">
            <v>3.6099999999999994</v>
          </cell>
          <cell r="N20">
            <v>3.8500000000000014</v>
          </cell>
          <cell r="O20">
            <v>2.8999999999999986</v>
          </cell>
          <cell r="P20">
            <v>3.4400000000000013</v>
          </cell>
          <cell r="Q20">
            <v>3.4399999999999977</v>
          </cell>
          <cell r="R20">
            <v>4.2100000000000009</v>
          </cell>
          <cell r="S20">
            <v>5.7099999999999973</v>
          </cell>
          <cell r="T20">
            <v>5.9399999999999977</v>
          </cell>
          <cell r="U20">
            <v>6.49</v>
          </cell>
        </row>
        <row r="22">
          <cell r="A22" t="str">
            <v>Construction</v>
          </cell>
          <cell r="B22">
            <v>10.08</v>
          </cell>
          <cell r="C22">
            <v>10.79</v>
          </cell>
          <cell r="D22">
            <v>14.38</v>
          </cell>
          <cell r="E22">
            <v>18.36</v>
          </cell>
          <cell r="F22">
            <v>20.58</v>
          </cell>
          <cell r="G22">
            <v>21.82</v>
          </cell>
          <cell r="H22">
            <v>23.17</v>
          </cell>
          <cell r="I22">
            <v>16.62</v>
          </cell>
          <cell r="J22">
            <v>19.440000000000001</v>
          </cell>
          <cell r="K22">
            <v>28.53</v>
          </cell>
          <cell r="L22">
            <v>31.53</v>
          </cell>
          <cell r="M22">
            <v>33.25</v>
          </cell>
          <cell r="N22">
            <v>35.89</v>
          </cell>
          <cell r="O22">
            <v>42.28</v>
          </cell>
          <cell r="P22">
            <v>46.65</v>
          </cell>
          <cell r="Q22">
            <v>53.13</v>
          </cell>
          <cell r="R22">
            <v>60.65</v>
          </cell>
          <cell r="S22">
            <v>62.57</v>
          </cell>
          <cell r="T22">
            <v>67.400000000000006</v>
          </cell>
          <cell r="U22">
            <v>57.03</v>
          </cell>
        </row>
        <row r="24">
          <cell r="A24" t="str">
            <v>Wholesale &amp; Retail Trade</v>
          </cell>
          <cell r="B24">
            <v>11.11</v>
          </cell>
          <cell r="C24">
            <v>12.8</v>
          </cell>
          <cell r="D24">
            <v>13.9</v>
          </cell>
          <cell r="E24">
            <v>17.66</v>
          </cell>
          <cell r="F24">
            <v>18.39</v>
          </cell>
          <cell r="G24">
            <v>22.61</v>
          </cell>
          <cell r="H24">
            <v>24.36</v>
          </cell>
          <cell r="I24">
            <v>26.09</v>
          </cell>
          <cell r="J24">
            <v>28.7</v>
          </cell>
          <cell r="K24">
            <v>31.6</v>
          </cell>
          <cell r="L24">
            <v>35.5</v>
          </cell>
          <cell r="M24">
            <v>38.85</v>
          </cell>
          <cell r="N24">
            <v>43.63</v>
          </cell>
          <cell r="O24">
            <v>51.7</v>
          </cell>
          <cell r="P24">
            <v>59.19</v>
          </cell>
          <cell r="Q24">
            <v>66.42</v>
          </cell>
          <cell r="R24">
            <v>75.83</v>
          </cell>
          <cell r="S24">
            <v>82.28</v>
          </cell>
          <cell r="T24">
            <v>90</v>
          </cell>
          <cell r="U24">
            <v>95.93</v>
          </cell>
        </row>
        <row r="26">
          <cell r="A26" t="str">
            <v>Hotels &amp; Restaurants</v>
          </cell>
          <cell r="B26">
            <v>4.2249340934116493</v>
          </cell>
          <cell r="C26">
            <v>4.2933877820080113</v>
          </cell>
          <cell r="D26">
            <v>4.4274910253002719</v>
          </cell>
          <cell r="E26">
            <v>5.0319214819559797</v>
          </cell>
          <cell r="F26">
            <v>6.2446201096060987</v>
          </cell>
          <cell r="G26">
            <v>8.2900260134399613</v>
          </cell>
          <cell r="H26">
            <v>9.235623543792352</v>
          </cell>
          <cell r="I26">
            <v>9.9592261522906576</v>
          </cell>
          <cell r="J26">
            <v>10.333138613425859</v>
          </cell>
          <cell r="K26">
            <v>11.181045867477135</v>
          </cell>
          <cell r="L26">
            <v>12.795020218871533</v>
          </cell>
          <cell r="M26">
            <v>15.334108749553137</v>
          </cell>
          <cell r="N26">
            <v>16.57357262594239</v>
          </cell>
          <cell r="O26">
            <v>18.796413162201137</v>
          </cell>
          <cell r="P26">
            <v>22.699171463193171</v>
          </cell>
          <cell r="Q26">
            <v>25.489510971579538</v>
          </cell>
          <cell r="R26">
            <v>28.752051231272162</v>
          </cell>
          <cell r="S26">
            <v>31.586254263586</v>
          </cell>
          <cell r="T26">
            <v>31.350151135893274</v>
          </cell>
          <cell r="U26">
            <v>34.726632302086337</v>
          </cell>
        </row>
        <row r="27">
          <cell r="A27" t="str">
            <v xml:space="preserve">Hotels </v>
          </cell>
          <cell r="B27">
            <v>3.599671902939892</v>
          </cell>
          <cell r="C27">
            <v>3.6551667896611915</v>
          </cell>
          <cell r="D27">
            <v>3.7115172217030783</v>
          </cell>
          <cell r="E27">
            <v>4.1636817563268034</v>
          </cell>
          <cell r="F27">
            <v>5.0491706366315992</v>
          </cell>
          <cell r="G27">
            <v>6.9520297198397758</v>
          </cell>
          <cell r="H27">
            <v>7.7809980333166058</v>
          </cell>
          <cell r="I27">
            <v>8.4592448352521945</v>
          </cell>
          <cell r="J27">
            <v>8.7230074804493665</v>
          </cell>
          <cell r="K27">
            <v>9.3635739044996438</v>
          </cell>
          <cell r="L27">
            <v>10.569345996829579</v>
          </cell>
          <cell r="M27">
            <v>12.943209803604137</v>
          </cell>
          <cell r="N27">
            <v>13.904059439679552</v>
          </cell>
          <cell r="O27">
            <v>15.524315688747901</v>
          </cell>
          <cell r="P27">
            <v>19.028590832081768</v>
          </cell>
          <cell r="Q27">
            <v>21.34593407202836</v>
          </cell>
          <cell r="R27">
            <v>24.096601657656024</v>
          </cell>
          <cell r="S27">
            <v>27.073351510595547</v>
          </cell>
          <cell r="T27">
            <v>26.244383197118719</v>
          </cell>
          <cell r="U27">
            <v>29.692137773624626</v>
          </cell>
        </row>
        <row r="28">
          <cell r="A28" t="str">
            <v>Restaurants</v>
          </cell>
          <cell r="B28">
            <v>0.62526219047175724</v>
          </cell>
          <cell r="C28">
            <v>0.6382209923468195</v>
          </cell>
          <cell r="D28">
            <v>0.71597380359719354</v>
          </cell>
          <cell r="E28">
            <v>0.86823972562917595</v>
          </cell>
          <cell r="F28">
            <v>1.1954494729744995</v>
          </cell>
          <cell r="G28">
            <v>1.337996293600185</v>
          </cell>
          <cell r="H28">
            <v>1.454625510475746</v>
          </cell>
          <cell r="I28">
            <v>1.4999813170384639</v>
          </cell>
          <cell r="J28">
            <v>1.6101311329764938</v>
          </cell>
          <cell r="K28">
            <v>1.8174719629774911</v>
          </cell>
          <cell r="L28">
            <v>2.2256742220419543</v>
          </cell>
          <cell r="M28">
            <v>2.3908989459489987</v>
          </cell>
          <cell r="N28">
            <v>2.6695131862628383</v>
          </cell>
          <cell r="O28">
            <v>3.2720974734532358</v>
          </cell>
          <cell r="P28">
            <v>3.6705806311114024</v>
          </cell>
          <cell r="Q28">
            <v>4.143576899551177</v>
          </cell>
          <cell r="R28">
            <v>4.6554495736161385</v>
          </cell>
          <cell r="S28">
            <v>4.5129027529904535</v>
          </cell>
          <cell r="T28">
            <v>5.1057679387745543</v>
          </cell>
          <cell r="U28">
            <v>5.0344945284617113</v>
          </cell>
        </row>
        <row r="30">
          <cell r="A30" t="str">
            <v>Transport, Storage and communications</v>
          </cell>
          <cell r="B30">
            <v>11.339455877073179</v>
          </cell>
          <cell r="C30">
            <v>14.239782005173012</v>
          </cell>
          <cell r="D30">
            <v>17.944654723001388</v>
          </cell>
          <cell r="E30">
            <v>19.690014953815748</v>
          </cell>
          <cell r="F30">
            <v>24.534753075569256</v>
          </cell>
          <cell r="G30">
            <v>29.104958511226013</v>
          </cell>
          <cell r="H30">
            <v>31.926860536611308</v>
          </cell>
          <cell r="I30">
            <v>34.95747083088893</v>
          </cell>
          <cell r="J30">
            <v>39.471565600074562</v>
          </cell>
          <cell r="K30">
            <v>46.578485490427063</v>
          </cell>
          <cell r="L30">
            <v>54.183004598901249</v>
          </cell>
          <cell r="M30">
            <v>63.29679339288554</v>
          </cell>
          <cell r="N30">
            <v>71.352238860273928</v>
          </cell>
          <cell r="O30">
            <v>83.85144923822709</v>
          </cell>
          <cell r="P30">
            <v>93.81643391797752</v>
          </cell>
          <cell r="Q30">
            <v>96.43489973158745</v>
          </cell>
          <cell r="R30">
            <v>102.58025088565923</v>
          </cell>
          <cell r="S30">
            <v>105.40571530286367</v>
          </cell>
          <cell r="T30">
            <v>115.67036406511633</v>
          </cell>
          <cell r="U30">
            <v>125.94017254461069</v>
          </cell>
        </row>
        <row r="31">
          <cell r="A31" t="str">
            <v xml:space="preserve">Transport and Storage </v>
          </cell>
          <cell r="B31">
            <v>8.2394558770731798</v>
          </cell>
          <cell r="C31">
            <v>10.179782005173012</v>
          </cell>
          <cell r="D31">
            <v>12.124654723001388</v>
          </cell>
          <cell r="E31">
            <v>14.220014953815749</v>
          </cell>
          <cell r="F31">
            <v>17.134753075569254</v>
          </cell>
          <cell r="G31">
            <v>20.334958511226013</v>
          </cell>
          <cell r="H31">
            <v>22.870860536611307</v>
          </cell>
          <cell r="I31">
            <v>26.417470830888931</v>
          </cell>
          <cell r="J31">
            <v>28.531565600074565</v>
          </cell>
          <cell r="K31">
            <v>32.088485490427061</v>
          </cell>
          <cell r="L31">
            <v>36.253004598901249</v>
          </cell>
          <cell r="M31">
            <v>40.826793392885541</v>
          </cell>
          <cell r="N31">
            <v>43.432238860273927</v>
          </cell>
          <cell r="O31">
            <v>53.831449238227094</v>
          </cell>
          <cell r="P31">
            <v>56.276433917977513</v>
          </cell>
          <cell r="Q31">
            <v>58.224899731587442</v>
          </cell>
          <cell r="R31">
            <v>61.740250885659222</v>
          </cell>
          <cell r="S31">
            <v>63.415715302863667</v>
          </cell>
          <cell r="T31">
            <v>69.450364065116332</v>
          </cell>
          <cell r="U31">
            <v>74.170172544610693</v>
          </cell>
        </row>
        <row r="32">
          <cell r="A32" t="str">
            <v xml:space="preserve">  Road</v>
          </cell>
          <cell r="B32">
            <v>5.3583600000000002</v>
          </cell>
          <cell r="C32">
            <v>7.0568400000000002</v>
          </cell>
          <cell r="D32">
            <v>8.6749600000000004</v>
          </cell>
          <cell r="E32">
            <v>10.890040000000001</v>
          </cell>
          <cell r="F32">
            <v>13.505660000000001</v>
          </cell>
          <cell r="G32">
            <v>15.549860000000001</v>
          </cell>
          <cell r="H32">
            <v>17.729849999999999</v>
          </cell>
          <cell r="I32">
            <v>19.433900000000001</v>
          </cell>
          <cell r="J32">
            <v>20.190774999999999</v>
          </cell>
          <cell r="K32">
            <v>22.121500000000001</v>
          </cell>
          <cell r="L32">
            <v>24.01</v>
          </cell>
          <cell r="M32">
            <v>26.357299999999999</v>
          </cell>
          <cell r="N32">
            <v>27.398599999999998</v>
          </cell>
          <cell r="O32">
            <v>36.694000000000003</v>
          </cell>
          <cell r="P32">
            <v>39.442599999999999</v>
          </cell>
          <cell r="Q32">
            <v>39.811250000000001</v>
          </cell>
          <cell r="R32">
            <v>43.447200000000002</v>
          </cell>
          <cell r="S32">
            <v>45.737200000000001</v>
          </cell>
          <cell r="T32">
            <v>50.012999999999998</v>
          </cell>
          <cell r="U32">
            <v>51.671849999999999</v>
          </cell>
        </row>
        <row r="33">
          <cell r="A33" t="str">
            <v xml:space="preserve">  Sea</v>
          </cell>
          <cell r="B33">
            <v>1.3850958770731798</v>
          </cell>
          <cell r="C33">
            <v>1.5139420051730108</v>
          </cell>
          <cell r="D33">
            <v>1.6611947230013886</v>
          </cell>
          <cell r="E33">
            <v>1.6059749538157471</v>
          </cell>
          <cell r="F33">
            <v>1.6565930755692519</v>
          </cell>
          <cell r="G33">
            <v>1.9510985112260077</v>
          </cell>
          <cell r="H33">
            <v>2.2640105366113108</v>
          </cell>
          <cell r="I33">
            <v>2.9910708308889267</v>
          </cell>
          <cell r="J33">
            <v>3.0462906000745686</v>
          </cell>
          <cell r="K33">
            <v>3.8699854904270574</v>
          </cell>
          <cell r="L33">
            <v>4.4820045989012529</v>
          </cell>
          <cell r="M33">
            <v>5.5679933928855405</v>
          </cell>
          <cell r="N33">
            <v>6.2536388602739255</v>
          </cell>
          <cell r="O33">
            <v>6.5619492382270916</v>
          </cell>
          <cell r="P33">
            <v>6.2398339179775153</v>
          </cell>
          <cell r="Q33">
            <v>6.8426497315874366</v>
          </cell>
          <cell r="R33">
            <v>6.5665508856592281</v>
          </cell>
          <cell r="S33">
            <v>5.9085153028636643</v>
          </cell>
          <cell r="T33">
            <v>6.6033640651163221</v>
          </cell>
          <cell r="U33">
            <v>8.1633225446107005</v>
          </cell>
        </row>
        <row r="34">
          <cell r="A34" t="str">
            <v xml:space="preserve">  Air</v>
          </cell>
          <cell r="B34">
            <v>0.13569999999999999</v>
          </cell>
          <cell r="C34">
            <v>0.14030000000000001</v>
          </cell>
          <cell r="D34">
            <v>0.161</v>
          </cell>
          <cell r="E34">
            <v>0.15410000000000001</v>
          </cell>
          <cell r="F34">
            <v>0.2185</v>
          </cell>
          <cell r="G34">
            <v>0.41400000000000003</v>
          </cell>
          <cell r="H34">
            <v>0.35420000000000001</v>
          </cell>
          <cell r="I34">
            <v>0.52670000000000006</v>
          </cell>
          <cell r="J34">
            <v>0.91310000000000013</v>
          </cell>
          <cell r="K34">
            <v>0.85330000000000006</v>
          </cell>
          <cell r="L34">
            <v>1.1776</v>
          </cell>
          <cell r="M34">
            <v>1.2627000000000002</v>
          </cell>
          <cell r="N34">
            <v>1.3593000000000002</v>
          </cell>
          <cell r="O34">
            <v>1.5111000000000001</v>
          </cell>
          <cell r="P34">
            <v>1.5824</v>
          </cell>
          <cell r="Q34">
            <v>1.7227000000000001</v>
          </cell>
          <cell r="R34">
            <v>1.8216000000000001</v>
          </cell>
          <cell r="S34">
            <v>1.9688000000000001</v>
          </cell>
          <cell r="T34">
            <v>2.1137000000000001</v>
          </cell>
          <cell r="U34">
            <v>2.1988000000000003</v>
          </cell>
        </row>
        <row r="35">
          <cell r="A35" t="str">
            <v xml:space="preserve">  Supporting and auxiliary transport activities</v>
          </cell>
          <cell r="B35">
            <v>1.3603000000000001</v>
          </cell>
          <cell r="C35">
            <v>1.4687000000000001</v>
          </cell>
          <cell r="D35">
            <v>1.6274999999999999</v>
          </cell>
          <cell r="E35">
            <v>1.5699000000000003</v>
          </cell>
          <cell r="F35">
            <v>1.7540000000000002</v>
          </cell>
          <cell r="G35">
            <v>2.4200000000000004</v>
          </cell>
          <cell r="H35">
            <v>2.5228000000000002</v>
          </cell>
          <cell r="I35">
            <v>3.4658000000000002</v>
          </cell>
          <cell r="J35">
            <v>4.3814000000000002</v>
          </cell>
          <cell r="K35">
            <v>5.2437000000000005</v>
          </cell>
          <cell r="L35">
            <v>6.5834000000000001</v>
          </cell>
          <cell r="M35">
            <v>7.6388000000000007</v>
          </cell>
          <cell r="N35">
            <v>8.4207000000000001</v>
          </cell>
          <cell r="O35">
            <v>9.0644000000000009</v>
          </cell>
          <cell r="P35">
            <v>9.0115999999999996</v>
          </cell>
          <cell r="Q35">
            <v>9.8483000000000018</v>
          </cell>
          <cell r="R35">
            <v>9.9049000000000014</v>
          </cell>
          <cell r="S35">
            <v>9.8011999999999997</v>
          </cell>
          <cell r="T35">
            <v>10.720300000000002</v>
          </cell>
          <cell r="U35">
            <v>12.136199999999999</v>
          </cell>
        </row>
        <row r="36">
          <cell r="A36" t="str">
            <v>Communications</v>
          </cell>
          <cell r="B36">
            <v>3.1</v>
          </cell>
          <cell r="C36">
            <v>4.0599999999999996</v>
          </cell>
          <cell r="D36">
            <v>5.82</v>
          </cell>
          <cell r="E36">
            <v>5.47</v>
          </cell>
          <cell r="F36">
            <v>7.4</v>
          </cell>
          <cell r="G36">
            <v>8.77</v>
          </cell>
          <cell r="H36">
            <v>9.0560000000000009</v>
          </cell>
          <cell r="I36">
            <v>8.5399999999999991</v>
          </cell>
          <cell r="J36">
            <v>10.94</v>
          </cell>
          <cell r="K36">
            <v>14.49</v>
          </cell>
          <cell r="L36">
            <v>17.93</v>
          </cell>
          <cell r="M36">
            <v>22.47</v>
          </cell>
          <cell r="N36">
            <v>27.92</v>
          </cell>
          <cell r="O36">
            <v>30.02</v>
          </cell>
          <cell r="P36">
            <v>37.54</v>
          </cell>
          <cell r="Q36">
            <v>38.21</v>
          </cell>
          <cell r="R36">
            <v>40.840000000000003</v>
          </cell>
          <cell r="S36">
            <v>41.99</v>
          </cell>
          <cell r="T36">
            <v>46.22</v>
          </cell>
          <cell r="U36">
            <v>51.769999999999996</v>
          </cell>
        </row>
        <row r="37">
          <cell r="A37" t="str">
            <v xml:space="preserve"> Telecommunication</v>
          </cell>
          <cell r="B37">
            <v>2.97</v>
          </cell>
          <cell r="C37">
            <v>3.8899999999999997</v>
          </cell>
          <cell r="D37">
            <v>5.58</v>
          </cell>
          <cell r="E37">
            <v>5.25</v>
          </cell>
          <cell r="F37">
            <v>7.1000000000000005</v>
          </cell>
          <cell r="G37">
            <v>8.41</v>
          </cell>
          <cell r="H37">
            <v>8.6800000000000015</v>
          </cell>
          <cell r="I37">
            <v>8.19</v>
          </cell>
          <cell r="J37">
            <v>10.29</v>
          </cell>
          <cell r="K37">
            <v>13.84</v>
          </cell>
          <cell r="L37">
            <v>17.12</v>
          </cell>
          <cell r="M37">
            <v>21.459999999999997</v>
          </cell>
          <cell r="N37">
            <v>26.67</v>
          </cell>
          <cell r="O37">
            <v>29.2</v>
          </cell>
          <cell r="P37">
            <v>35.549999999999997</v>
          </cell>
          <cell r="Q37">
            <v>36.78</v>
          </cell>
          <cell r="R37">
            <v>39.53</v>
          </cell>
          <cell r="S37">
            <v>39.53</v>
          </cell>
          <cell r="T37">
            <v>43.07</v>
          </cell>
          <cell r="U37">
            <v>49.76</v>
          </cell>
        </row>
        <row r="38">
          <cell r="A38" t="str">
            <v xml:space="preserve">  Postal &amp; Courier Services</v>
          </cell>
          <cell r="B38">
            <v>0.13</v>
          </cell>
          <cell r="C38">
            <v>0.17</v>
          </cell>
          <cell r="D38">
            <v>0.24</v>
          </cell>
          <cell r="E38">
            <v>0.22</v>
          </cell>
          <cell r="F38">
            <v>0.3</v>
          </cell>
          <cell r="G38">
            <v>0.36</v>
          </cell>
          <cell r="H38">
            <v>0.376</v>
          </cell>
          <cell r="I38">
            <v>0.35</v>
          </cell>
          <cell r="J38">
            <v>0.65</v>
          </cell>
          <cell r="K38">
            <v>0.65</v>
          </cell>
          <cell r="L38">
            <v>0.81</v>
          </cell>
          <cell r="M38">
            <v>1.01</v>
          </cell>
          <cell r="N38">
            <v>1.25</v>
          </cell>
          <cell r="O38">
            <v>0.82</v>
          </cell>
          <cell r="P38">
            <v>1.99</v>
          </cell>
          <cell r="Q38">
            <v>1.43</v>
          </cell>
          <cell r="R38">
            <v>1.31</v>
          </cell>
          <cell r="S38">
            <v>2.46</v>
          </cell>
          <cell r="T38">
            <v>3.15</v>
          </cell>
          <cell r="U38">
            <v>2.0099999999999998</v>
          </cell>
        </row>
        <row r="40">
          <cell r="A40" t="str">
            <v>Financial Intermediation</v>
          </cell>
          <cell r="B40">
            <v>3.45</v>
          </cell>
          <cell r="C40">
            <v>5.45</v>
          </cell>
          <cell r="D40">
            <v>7.14</v>
          </cell>
          <cell r="E40">
            <v>8.33</v>
          </cell>
          <cell r="F40">
            <v>10.32</v>
          </cell>
          <cell r="G40">
            <v>12.45</v>
          </cell>
          <cell r="H40">
            <v>13.91</v>
          </cell>
          <cell r="I40">
            <v>17.910000000000004</v>
          </cell>
          <cell r="J40">
            <v>16.61</v>
          </cell>
          <cell r="K40">
            <v>19.740000000000002</v>
          </cell>
          <cell r="L40">
            <v>21.98</v>
          </cell>
          <cell r="M40">
            <v>24.060000000000002</v>
          </cell>
          <cell r="N40">
            <v>31.39</v>
          </cell>
          <cell r="O40">
            <v>36.81</v>
          </cell>
          <cell r="P40">
            <v>38.730000000000004</v>
          </cell>
          <cell r="Q40">
            <v>38.510000000000005</v>
          </cell>
          <cell r="R40">
            <v>36.979999999999997</v>
          </cell>
          <cell r="S40">
            <v>41.31</v>
          </cell>
          <cell r="T40">
            <v>47.35</v>
          </cell>
          <cell r="U40">
            <v>49.12</v>
          </cell>
        </row>
        <row r="41">
          <cell r="A41" t="str">
            <v>Banks &amp; Other Financial Institutions</v>
          </cell>
          <cell r="B41">
            <v>2.85</v>
          </cell>
          <cell r="C41">
            <v>4.96</v>
          </cell>
          <cell r="D41">
            <v>6.43</v>
          </cell>
          <cell r="E41">
            <v>7.5</v>
          </cell>
          <cell r="F41">
            <v>9.31</v>
          </cell>
          <cell r="G41">
            <v>11.28</v>
          </cell>
          <cell r="H41">
            <v>11.08</v>
          </cell>
          <cell r="I41">
            <v>12.34</v>
          </cell>
          <cell r="J41">
            <v>11.95</v>
          </cell>
          <cell r="K41">
            <v>15.25</v>
          </cell>
          <cell r="L41">
            <v>15.93</v>
          </cell>
          <cell r="M41">
            <v>18.55</v>
          </cell>
          <cell r="N41">
            <v>25.36</v>
          </cell>
          <cell r="O41">
            <v>29.12</v>
          </cell>
          <cell r="P41">
            <v>30.25</v>
          </cell>
          <cell r="Q41">
            <v>31.28</v>
          </cell>
          <cell r="R41">
            <v>30.59</v>
          </cell>
          <cell r="S41">
            <v>34.67</v>
          </cell>
          <cell r="T41">
            <v>37.130000000000003</v>
          </cell>
          <cell r="U41">
            <v>37.61</v>
          </cell>
        </row>
        <row r="42">
          <cell r="A42" t="str">
            <v>Insurance and pension funding</v>
          </cell>
          <cell r="B42">
            <v>0.6</v>
          </cell>
          <cell r="C42">
            <v>0.49</v>
          </cell>
          <cell r="D42">
            <v>0.71</v>
          </cell>
          <cell r="E42">
            <v>0.83</v>
          </cell>
          <cell r="F42">
            <v>1.01</v>
          </cell>
          <cell r="G42">
            <v>1.17</v>
          </cell>
          <cell r="H42">
            <v>2.83</v>
          </cell>
          <cell r="I42">
            <v>5.5700000000000021</v>
          </cell>
          <cell r="J42">
            <v>4.6599999999999984</v>
          </cell>
          <cell r="K42">
            <v>4.49</v>
          </cell>
          <cell r="L42">
            <v>6.05</v>
          </cell>
          <cell r="M42">
            <v>5.51</v>
          </cell>
          <cell r="N42">
            <v>6.03</v>
          </cell>
          <cell r="O42">
            <v>7.69</v>
          </cell>
          <cell r="P42">
            <v>8.48</v>
          </cell>
          <cell r="Q42">
            <v>7.23</v>
          </cell>
          <cell r="R42">
            <v>6.39</v>
          </cell>
          <cell r="S42">
            <v>6.64</v>
          </cell>
          <cell r="T42">
            <v>10.220000000000001</v>
          </cell>
          <cell r="U42">
            <v>11.51</v>
          </cell>
        </row>
        <row r="43">
          <cell r="A43" t="str">
            <v>Activities auxiliary to financial intermediation</v>
          </cell>
        </row>
        <row r="45">
          <cell r="A45" t="str">
            <v>Real Estate, Renting and Business Activities</v>
          </cell>
          <cell r="B45">
            <v>76.883656722740568</v>
          </cell>
          <cell r="C45">
            <v>78.511163301955094</v>
          </cell>
          <cell r="D45">
            <v>80.169827446325755</v>
          </cell>
          <cell r="E45">
            <v>82.902275602593846</v>
          </cell>
          <cell r="F45">
            <v>84.985005734865339</v>
          </cell>
          <cell r="G45">
            <v>86.592012177124857</v>
          </cell>
          <cell r="H45">
            <v>88.284623676039502</v>
          </cell>
          <cell r="I45">
            <v>90.045361062928109</v>
          </cell>
          <cell r="J45">
            <v>91.444839478845623</v>
          </cell>
          <cell r="K45">
            <v>92.797661970090289</v>
          </cell>
          <cell r="L45">
            <v>94.438156562480771</v>
          </cell>
          <cell r="M45">
            <v>95.992796197780962</v>
          </cell>
          <cell r="N45">
            <v>97.718940408181169</v>
          </cell>
          <cell r="O45">
            <v>100.05277906044591</v>
          </cell>
          <cell r="P45">
            <v>102.16811052075107</v>
          </cell>
          <cell r="Q45">
            <v>103.51247067281835</v>
          </cell>
          <cell r="R45">
            <v>105.14407860341615</v>
          </cell>
          <cell r="S45">
            <v>106.7801697384193</v>
          </cell>
          <cell r="T45">
            <v>108.16592970489502</v>
          </cell>
          <cell r="U45">
            <v>109.75973941166968</v>
          </cell>
        </row>
        <row r="46">
          <cell r="A46" t="str">
            <v>Owner Occupied Dwellings</v>
          </cell>
          <cell r="B46">
            <v>65.826842735107391</v>
          </cell>
          <cell r="C46">
            <v>66.825979314595727</v>
          </cell>
          <cell r="D46">
            <v>67.840281043482008</v>
          </cell>
          <cell r="E46">
            <v>68.869978102265037</v>
          </cell>
          <cell r="F46">
            <v>69.915304165181851</v>
          </cell>
          <cell r="G46">
            <v>70.976496453236564</v>
          </cell>
          <cell r="H46">
            <v>72.053795788034108</v>
          </cell>
          <cell r="I46">
            <v>73.147446646431035</v>
          </cell>
          <cell r="J46">
            <v>74.257697216015828</v>
          </cell>
          <cell r="K46">
            <v>75.384799451431448</v>
          </cell>
          <cell r="L46">
            <v>76.529009131552542</v>
          </cell>
          <cell r="M46">
            <v>77.690585917530655</v>
          </cell>
          <cell r="N46">
            <v>78.86979341172038</v>
          </cell>
          <cell r="O46">
            <v>80.066899217499994</v>
          </cell>
          <cell r="P46">
            <v>81.282174999999995</v>
          </cell>
          <cell r="Q46">
            <v>81.957328212500002</v>
          </cell>
          <cell r="R46">
            <v>82.824036522499995</v>
          </cell>
          <cell r="S46">
            <v>84.127239235000005</v>
          </cell>
          <cell r="T46">
            <v>85.063032989999996</v>
          </cell>
          <cell r="U46">
            <v>85.870076597500002</v>
          </cell>
        </row>
        <row r="47">
          <cell r="A47" t="str">
            <v>Real estate activities</v>
          </cell>
          <cell r="B47">
            <v>7.5441858328788998</v>
          </cell>
          <cell r="C47">
            <v>7.5848918067146327</v>
          </cell>
          <cell r="D47">
            <v>7.8819982069001275</v>
          </cell>
          <cell r="E47">
            <v>7.9286052314211872</v>
          </cell>
          <cell r="F47">
            <v>7.9776652572328279</v>
          </cell>
          <cell r="G47">
            <v>8.0293073896661351</v>
          </cell>
          <cell r="H47">
            <v>8.0836675290696167</v>
          </cell>
          <cell r="I47">
            <v>8.4034980422624006</v>
          </cell>
          <cell r="J47">
            <v>8.4656738785919998</v>
          </cell>
          <cell r="K47">
            <v>8.5311221273600015</v>
          </cell>
          <cell r="L47">
            <v>8.6000150207999955</v>
          </cell>
          <cell r="M47">
            <v>8.6725338559999994</v>
          </cell>
          <cell r="N47">
            <v>8.8855705574999995</v>
          </cell>
          <cell r="O47">
            <v>8.9671793574999992</v>
          </cell>
          <cell r="P47">
            <v>9.0658750000000001</v>
          </cell>
          <cell r="Q47">
            <v>9.1207059125000018</v>
          </cell>
          <cell r="R47">
            <v>9.1910935025000011</v>
          </cell>
          <cell r="S47">
            <v>9.2969299149999998</v>
          </cell>
          <cell r="T47">
            <v>9.3729281100000037</v>
          </cell>
          <cell r="U47">
            <v>9.4384701775000028</v>
          </cell>
        </row>
        <row r="48">
          <cell r="A48" t="str">
            <v>Renting of machinery and equipment</v>
          </cell>
          <cell r="B48">
            <v>0.63237270629873454</v>
          </cell>
          <cell r="C48">
            <v>0.73816890050840878</v>
          </cell>
          <cell r="D48">
            <v>0.80068483345048902</v>
          </cell>
          <cell r="E48">
            <v>1.0988377444050255</v>
          </cell>
          <cell r="F48">
            <v>1.2767677073940229</v>
          </cell>
          <cell r="G48">
            <v>1.3657326888885217</v>
          </cell>
          <cell r="H48">
            <v>1.4667199651795744</v>
          </cell>
          <cell r="I48">
            <v>1.5292358981216547</v>
          </cell>
          <cell r="J48">
            <v>1.5701117004299381</v>
          </cell>
          <cell r="K48">
            <v>1.5989652079416674</v>
          </cell>
          <cell r="L48">
            <v>1.6759078946396122</v>
          </cell>
          <cell r="M48">
            <v>1.7336149096630709</v>
          </cell>
          <cell r="N48">
            <v>1.7937263836458404</v>
          </cell>
          <cell r="O48">
            <v>1.9836786414313916</v>
          </cell>
          <cell r="P48">
            <v>2.127946178990038</v>
          </cell>
          <cell r="Q48">
            <v>2.2385512911183341</v>
          </cell>
          <cell r="R48">
            <v>2.3635831570024943</v>
          </cell>
          <cell r="S48">
            <v>2.4044589593107775</v>
          </cell>
          <cell r="T48">
            <v>2.4717838101714791</v>
          </cell>
          <cell r="U48">
            <v>2.6016245939742615</v>
          </cell>
        </row>
        <row r="49">
          <cell r="A49" t="str">
            <v>Computer and related activities</v>
          </cell>
          <cell r="B49">
            <v>0.51136565901576492</v>
          </cell>
          <cell r="C49">
            <v>0.5969173282047141</v>
          </cell>
          <cell r="D49">
            <v>0.64747058727091145</v>
          </cell>
          <cell r="E49">
            <v>0.88857074589431395</v>
          </cell>
          <cell r="F49">
            <v>1.0324530986211831</v>
          </cell>
          <cell r="G49">
            <v>1.1043942749846176</v>
          </cell>
          <cell r="H49">
            <v>1.1860572319377056</v>
          </cell>
          <cell r="I49">
            <v>1.2366104910039031</v>
          </cell>
          <cell r="J49">
            <v>1.2696645450087245</v>
          </cell>
          <cell r="K49">
            <v>1.2929968184238925</v>
          </cell>
          <cell r="L49">
            <v>1.3552162141976736</v>
          </cell>
          <cell r="M49">
            <v>1.4018807610280095</v>
          </cell>
          <cell r="N49">
            <v>1.4504896639762761</v>
          </cell>
          <cell r="O49">
            <v>1.6040937972927984</v>
          </cell>
          <cell r="P49">
            <v>1.7207551643686383</v>
          </cell>
          <cell r="Q49">
            <v>1.8101955457934489</v>
          </cell>
          <cell r="R49">
            <v>1.9113020639258433</v>
          </cell>
          <cell r="S49">
            <v>1.9443561179306648</v>
          </cell>
          <cell r="T49">
            <v>1.9987980892327231</v>
          </cell>
          <cell r="U49">
            <v>2.103793319600979</v>
          </cell>
        </row>
        <row r="50">
          <cell r="A50" t="str">
            <v>Business Services</v>
          </cell>
          <cell r="B50">
            <v>2.3688897894397742</v>
          </cell>
          <cell r="C50">
            <v>2.7652059519315997</v>
          </cell>
          <cell r="D50">
            <v>2.9993927752222236</v>
          </cell>
          <cell r="E50">
            <v>4.1162837786082767</v>
          </cell>
          <cell r="F50">
            <v>4.782815506435437</v>
          </cell>
          <cell r="G50">
            <v>5.1160813703490176</v>
          </cell>
          <cell r="H50">
            <v>5.4943831618184875</v>
          </cell>
          <cell r="I50">
            <v>5.7285699851091119</v>
          </cell>
          <cell r="J50">
            <v>5.881692138799135</v>
          </cell>
          <cell r="K50">
            <v>5.9897783649332688</v>
          </cell>
          <cell r="L50">
            <v>6.2780083012909591</v>
          </cell>
          <cell r="M50">
            <v>6.4941807535592275</v>
          </cell>
          <cell r="N50">
            <v>6.7193603913386735</v>
          </cell>
          <cell r="O50">
            <v>7.4309280467217231</v>
          </cell>
          <cell r="P50">
            <v>7.9713591773923937</v>
          </cell>
          <cell r="Q50">
            <v>8.3856897109065756</v>
          </cell>
          <cell r="R50">
            <v>8.8540633574878242</v>
          </cell>
          <cell r="S50">
            <v>9.0071855111778483</v>
          </cell>
          <cell r="T50">
            <v>9.2593867054908277</v>
          </cell>
          <cell r="U50">
            <v>9.7457747230944332</v>
          </cell>
        </row>
        <row r="52">
          <cell r="A52" t="str">
            <v>Public Administration, Defence &amp;</v>
          </cell>
          <cell r="B52" t="e">
            <v>#REF!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  <cell r="L52" t="e">
            <v>#REF!</v>
          </cell>
          <cell r="M52" t="e">
            <v>#REF!</v>
          </cell>
          <cell r="N52" t="e">
            <v>#REF!</v>
          </cell>
          <cell r="O52" t="e">
            <v>#REF!</v>
          </cell>
          <cell r="P52" t="e">
            <v>#REF!</v>
          </cell>
          <cell r="Q52" t="e">
            <v>#REF!</v>
          </cell>
          <cell r="R52" t="e">
            <v>#REF!</v>
          </cell>
          <cell r="S52" t="e">
            <v>#REF!</v>
          </cell>
          <cell r="T52" t="e">
            <v>#REF!</v>
          </cell>
          <cell r="U52" t="e">
            <v>#REF!</v>
          </cell>
        </row>
        <row r="53">
          <cell r="A53" t="str">
            <v>Compulsory Social Security</v>
          </cell>
        </row>
        <row r="54">
          <cell r="A54" t="str">
            <v xml:space="preserve">  Central</v>
          </cell>
          <cell r="B54">
            <v>7.3364479215950258</v>
          </cell>
          <cell r="C54">
            <v>9.3322826945238155</v>
          </cell>
          <cell r="D54">
            <v>10.616035714297109</v>
          </cell>
          <cell r="E54">
            <v>11.127531058113028</v>
          </cell>
          <cell r="F54">
            <v>14.457265453150004</v>
          </cell>
          <cell r="G54">
            <v>16.182308573470369</v>
          </cell>
          <cell r="H54">
            <v>19.456881705938962</v>
          </cell>
          <cell r="I54">
            <v>20.41969647076893</v>
          </cell>
          <cell r="J54">
            <v>21.12676356369094</v>
          </cell>
          <cell r="K54">
            <v>22.83174804307734</v>
          </cell>
          <cell r="L54">
            <v>27.344942253217823</v>
          </cell>
          <cell r="M54">
            <v>29.436055570582916</v>
          </cell>
          <cell r="N54">
            <v>33.317402591303718</v>
          </cell>
          <cell r="O54">
            <v>34.510891726874199</v>
          </cell>
          <cell r="P54">
            <v>38.497999999999998</v>
          </cell>
          <cell r="Q54">
            <v>43.991</v>
          </cell>
          <cell r="R54">
            <v>49.324999999999996</v>
          </cell>
          <cell r="S54">
            <v>52.996000000000002</v>
          </cell>
          <cell r="T54">
            <v>54.267000000000003</v>
          </cell>
          <cell r="U54">
            <v>59.351999999999997</v>
          </cell>
        </row>
        <row r="55">
          <cell r="A55" t="str">
            <v xml:space="preserve">  NIS</v>
          </cell>
          <cell r="B55">
            <v>6.9000000000000006E-2</v>
          </cell>
          <cell r="C55">
            <v>9.7000000000000003E-2</v>
          </cell>
          <cell r="D55">
            <v>0.106</v>
          </cell>
          <cell r="E55">
            <v>0.13900000000000001</v>
          </cell>
          <cell r="F55">
            <v>0.13900000000000001</v>
          </cell>
          <cell r="G55">
            <v>0.159</v>
          </cell>
          <cell r="H55">
            <v>0.186</v>
          </cell>
          <cell r="I55">
            <v>0.216</v>
          </cell>
          <cell r="J55">
            <v>0.224</v>
          </cell>
          <cell r="K55">
            <v>0.32900000000000001</v>
          </cell>
          <cell r="L55">
            <v>0.32800000000000001</v>
          </cell>
          <cell r="M55">
            <v>0.32900000000000001</v>
          </cell>
          <cell r="N55">
            <v>0.38400000000000001</v>
          </cell>
          <cell r="O55">
            <v>0.41100000000000003</v>
          </cell>
          <cell r="P55">
            <v>0.41400000000000003</v>
          </cell>
          <cell r="Q55">
            <v>0.55400000000000005</v>
          </cell>
          <cell r="R55">
            <v>0.55600000000000005</v>
          </cell>
          <cell r="S55">
            <v>0.63100000000000001</v>
          </cell>
          <cell r="T55">
            <v>0.97500000000000009</v>
          </cell>
          <cell r="U55">
            <v>1.0059529999999999</v>
          </cell>
        </row>
        <row r="57">
          <cell r="A57" t="str">
            <v>Education</v>
          </cell>
          <cell r="B57">
            <v>7.3379864151944112</v>
          </cell>
          <cell r="C57">
            <v>8.7530707134792571</v>
          </cell>
          <cell r="D57">
            <v>9.7203515436750578</v>
          </cell>
          <cell r="E57">
            <v>10.201752480280087</v>
          </cell>
          <cell r="F57">
            <v>12.492615013003615</v>
          </cell>
          <cell r="G57">
            <v>13.766366106631217</v>
          </cell>
          <cell r="H57">
            <v>16.039537333145503</v>
          </cell>
          <cell r="I57">
            <v>16.844586128516099</v>
          </cell>
          <cell r="J57">
            <v>17.496150317222448</v>
          </cell>
          <cell r="K57">
            <v>18.796059355429513</v>
          </cell>
          <cell r="L57">
            <v>21.680754178678551</v>
          </cell>
          <cell r="M57">
            <v>23.47136169577044</v>
          </cell>
          <cell r="N57">
            <v>26.197290876145988</v>
          </cell>
          <cell r="O57">
            <v>31.960132396071845</v>
          </cell>
          <cell r="P57">
            <v>34.631981734344762</v>
          </cell>
          <cell r="Q57">
            <v>37.172559720362905</v>
          </cell>
          <cell r="R57">
            <v>39.142010231960953</v>
          </cell>
          <cell r="S57">
            <v>40.234852875748373</v>
          </cell>
          <cell r="T57">
            <v>42.536687237629863</v>
          </cell>
          <cell r="U57">
            <v>45.025197092241967</v>
          </cell>
        </row>
        <row r="58">
          <cell r="A58" t="str">
            <v>Public</v>
          </cell>
          <cell r="B58">
            <v>4.6892316960148284</v>
          </cell>
          <cell r="C58">
            <v>5.9649078511849591</v>
          </cell>
          <cell r="D58">
            <v>6.7854432675757979</v>
          </cell>
          <cell r="E58">
            <v>7.1123753475440221</v>
          </cell>
          <cell r="F58">
            <v>9.240639083807757</v>
          </cell>
          <cell r="G58">
            <v>10.343233549582948</v>
          </cell>
          <cell r="H58">
            <v>12.436239904673638</v>
          </cell>
          <cell r="I58">
            <v>13.051641466966768</v>
          </cell>
          <cell r="J58">
            <v>13.503576989275784</v>
          </cell>
          <cell r="K58">
            <v>14.593350589169866</v>
          </cell>
          <cell r="L58">
            <v>17.478045412418904</v>
          </cell>
          <cell r="M58">
            <v>18.814620680524296</v>
          </cell>
          <cell r="N58">
            <v>21.295458228518466</v>
          </cell>
          <cell r="O58">
            <v>22.058299748444323</v>
          </cell>
          <cell r="P58">
            <v>24.209</v>
          </cell>
          <cell r="Q58">
            <v>26.201000000000001</v>
          </cell>
          <cell r="R58">
            <v>27.593</v>
          </cell>
          <cell r="S58">
            <v>28.077999999999999</v>
          </cell>
          <cell r="T58">
            <v>29.74</v>
          </cell>
          <cell r="U58">
            <v>31.555</v>
          </cell>
        </row>
        <row r="59">
          <cell r="A59" t="str">
            <v>Private</v>
          </cell>
          <cell r="B59">
            <v>2.6487547191795824</v>
          </cell>
          <cell r="C59">
            <v>2.7881628622942976</v>
          </cell>
          <cell r="D59">
            <v>2.9349082760992609</v>
          </cell>
          <cell r="E59">
            <v>3.0893771327360642</v>
          </cell>
          <cell r="F59">
            <v>3.251975929195857</v>
          </cell>
          <cell r="G59">
            <v>3.4231325570482705</v>
          </cell>
          <cell r="H59">
            <v>3.6032974284718637</v>
          </cell>
          <cell r="I59">
            <v>3.7929446615493303</v>
          </cell>
          <cell r="J59">
            <v>3.9925733279466638</v>
          </cell>
          <cell r="K59">
            <v>4.2027087662596463</v>
          </cell>
          <cell r="L59">
            <v>4.2027087662596463</v>
          </cell>
          <cell r="M59">
            <v>4.6567410152461459</v>
          </cell>
          <cell r="N59">
            <v>4.901832647627522</v>
          </cell>
          <cell r="O59">
            <v>9.901832647627522</v>
          </cell>
          <cell r="P59">
            <v>10.422981734344761</v>
          </cell>
          <cell r="Q59">
            <v>10.971559720362906</v>
          </cell>
          <cell r="R59">
            <v>11.549010231960954</v>
          </cell>
          <cell r="S59">
            <v>12.156852875748374</v>
          </cell>
          <cell r="T59">
            <v>12.796687237629868</v>
          </cell>
          <cell r="U59">
            <v>13.470197092241968</v>
          </cell>
        </row>
        <row r="61">
          <cell r="A61" t="str">
            <v>Health and Social Work</v>
          </cell>
          <cell r="B61">
            <v>3.3624713480356165</v>
          </cell>
          <cell r="C61">
            <v>4.2772106484581558</v>
          </cell>
          <cell r="D61">
            <v>4.865585675865618</v>
          </cell>
          <cell r="E61">
            <v>5.1000163508482803</v>
          </cell>
          <cell r="F61">
            <v>6.6261140781863856</v>
          </cell>
          <cell r="G61">
            <v>7.4167430212651642</v>
          </cell>
          <cell r="H61">
            <v>8.9175590091443535</v>
          </cell>
          <cell r="I61">
            <v>9.358840279699951</v>
          </cell>
          <cell r="J61">
            <v>9.6829062127642196</v>
          </cell>
          <cell r="K61">
            <v>10.464341796039754</v>
          </cell>
          <cell r="L61">
            <v>12.532847751769115</v>
          </cell>
          <cell r="M61">
            <v>13.491255511257053</v>
          </cell>
          <cell r="N61">
            <v>15.2701706331843</v>
          </cell>
          <cell r="O61">
            <v>15.817175541477177</v>
          </cell>
          <cell r="P61">
            <v>17.359361648470955</v>
          </cell>
          <cell r="Q61">
            <v>18.371842707352716</v>
          </cell>
          <cell r="R61">
            <v>19.334471240474763</v>
          </cell>
          <cell r="S61">
            <v>19.46859827406637</v>
          </cell>
          <cell r="T61">
            <v>21.157649325401355</v>
          </cell>
          <cell r="U61">
            <v>22.189121822667765</v>
          </cell>
        </row>
        <row r="62">
          <cell r="A62" t="str">
            <v>Public</v>
          </cell>
          <cell r="B62">
            <v>2.8328313253012052</v>
          </cell>
          <cell r="C62">
            <v>3.6034853700516352</v>
          </cell>
          <cell r="D62">
            <v>4.0991824440619622</v>
          </cell>
          <cell r="E62">
            <v>4.2966867469879526</v>
          </cell>
          <cell r="F62">
            <v>5.5824010327022382</v>
          </cell>
          <cell r="G62">
            <v>6.2484939759036155</v>
          </cell>
          <cell r="H62">
            <v>7.5129087779690185</v>
          </cell>
          <cell r="I62">
            <v>7.8846815834767643</v>
          </cell>
          <cell r="J62">
            <v>8.1577022375215158</v>
          </cell>
          <cell r="K62">
            <v>8.8160499139414803</v>
          </cell>
          <cell r="L62">
            <v>10.558734939759036</v>
          </cell>
          <cell r="M62">
            <v>11.366179001721171</v>
          </cell>
          <cell r="N62">
            <v>12.864888123924267</v>
          </cell>
          <cell r="O62">
            <v>13.325731497418245</v>
          </cell>
          <cell r="P62">
            <v>14.625</v>
          </cell>
          <cell r="Q62">
            <v>15.478</v>
          </cell>
          <cell r="R62">
            <v>16.288999999999998</v>
          </cell>
          <cell r="S62">
            <v>16.402000000000001</v>
          </cell>
          <cell r="T62">
            <v>17.824999999999999</v>
          </cell>
          <cell r="U62">
            <v>18.693999999999999</v>
          </cell>
        </row>
        <row r="63">
          <cell r="A63" t="str">
            <v>Private</v>
          </cell>
          <cell r="B63">
            <v>0.52964002273441146</v>
          </cell>
          <cell r="C63">
            <v>0.67372527840652063</v>
          </cell>
          <cell r="D63">
            <v>0.7664032318036561</v>
          </cell>
          <cell r="E63">
            <v>0.80332960386032737</v>
          </cell>
          <cell r="F63">
            <v>1.0437130454841477</v>
          </cell>
          <cell r="G63">
            <v>1.1682490453615486</v>
          </cell>
          <cell r="H63">
            <v>1.4046502311753355</v>
          </cell>
          <cell r="I63">
            <v>1.4741586962231874</v>
          </cell>
          <cell r="J63">
            <v>1.5252039752427036</v>
          </cell>
          <cell r="K63">
            <v>1.6482918820982742</v>
          </cell>
          <cell r="L63">
            <v>1.9741128120100786</v>
          </cell>
          <cell r="M63">
            <v>2.1250765095358815</v>
          </cell>
          <cell r="N63">
            <v>2.405282509260033</v>
          </cell>
          <cell r="O63">
            <v>2.4914440440589329</v>
          </cell>
          <cell r="P63">
            <v>2.7343616484709563</v>
          </cell>
          <cell r="Q63">
            <v>2.8938427073527153</v>
          </cell>
          <cell r="R63">
            <v>3.0454712404747628</v>
          </cell>
          <cell r="S63">
            <v>3.0665982740663682</v>
          </cell>
          <cell r="T63">
            <v>3.3326493254013543</v>
          </cell>
          <cell r="U63">
            <v>3.4951218226677656</v>
          </cell>
        </row>
        <row r="65">
          <cell r="A65" t="str">
            <v>Other community, social &amp; personal services</v>
          </cell>
          <cell r="B65">
            <v>2.7206858323395551</v>
          </cell>
          <cell r="C65">
            <v>3.1758576065712676</v>
          </cell>
          <cell r="D65">
            <v>3.4448227458900069</v>
          </cell>
          <cell r="E65">
            <v>4.7275795641793792</v>
          </cell>
          <cell r="F65">
            <v>5.4930957299327137</v>
          </cell>
          <cell r="G65">
            <v>5.8758538128093809</v>
          </cell>
          <cell r="H65">
            <v>6.3103359609396525</v>
          </cell>
          <cell r="I65">
            <v>6.5793011002583928</v>
          </cell>
          <cell r="J65">
            <v>6.755162922120646</v>
          </cell>
          <cell r="K65">
            <v>6.8793006787292947</v>
          </cell>
          <cell r="L65">
            <v>7.2103346963523576</v>
          </cell>
          <cell r="M65">
            <v>7.4586102095696551</v>
          </cell>
          <cell r="N65">
            <v>7.7172305358376736</v>
          </cell>
          <cell r="O65">
            <v>8.5344707668446116</v>
          </cell>
          <cell r="P65">
            <v>9.1551595498878555</v>
          </cell>
          <cell r="Q65">
            <v>9.6310209502210107</v>
          </cell>
          <cell r="R65">
            <v>10.168951228858489</v>
          </cell>
          <cell r="S65">
            <v>10.344813050720742</v>
          </cell>
          <cell r="T65">
            <v>10.634467816140921</v>
          </cell>
          <cell r="U65">
            <v>11.193087720879841</v>
          </cell>
        </row>
        <row r="66">
          <cell r="A66" t="str">
            <v>Public</v>
          </cell>
        </row>
        <row r="67">
          <cell r="A67" t="str">
            <v>Private</v>
          </cell>
        </row>
        <row r="69">
          <cell r="A69" t="str">
            <v>Private Households with Employed Persons</v>
          </cell>
        </row>
        <row r="71">
          <cell r="A71" t="str">
            <v>Less FISIM</v>
          </cell>
          <cell r="B71">
            <v>3.22</v>
          </cell>
          <cell r="C71">
            <v>4.46</v>
          </cell>
          <cell r="D71">
            <v>5.47</v>
          </cell>
          <cell r="E71">
            <v>7.41</v>
          </cell>
          <cell r="F71">
            <v>8.4700000000000006</v>
          </cell>
          <cell r="G71">
            <v>10.79</v>
          </cell>
          <cell r="H71">
            <v>11.69</v>
          </cell>
          <cell r="I71">
            <v>11.88</v>
          </cell>
          <cell r="J71">
            <v>12.04</v>
          </cell>
          <cell r="K71">
            <v>13.01</v>
          </cell>
          <cell r="L71">
            <v>13.01</v>
          </cell>
          <cell r="M71">
            <v>15.53</v>
          </cell>
          <cell r="N71">
            <v>25.39</v>
          </cell>
          <cell r="O71">
            <v>26.19</v>
          </cell>
          <cell r="P71">
            <v>27.49</v>
          </cell>
          <cell r="Q71">
            <v>28.92</v>
          </cell>
          <cell r="R71">
            <v>29.56</v>
          </cell>
          <cell r="S71">
            <v>32.58</v>
          </cell>
          <cell r="T71">
            <v>36.130000000000003</v>
          </cell>
          <cell r="U71">
            <v>33.21</v>
          </cell>
        </row>
        <row r="73">
          <cell r="A73" t="str">
            <v>Gross Value Added at Basic Prices</v>
          </cell>
          <cell r="B73" t="e">
            <v>#REF!</v>
          </cell>
          <cell r="C73" t="e">
            <v>#REF!</v>
          </cell>
          <cell r="D73" t="e">
            <v>#REF!</v>
          </cell>
          <cell r="E73" t="e">
            <v>#REF!</v>
          </cell>
          <cell r="F73" t="e">
            <v>#REF!</v>
          </cell>
          <cell r="G73" t="e">
            <v>#REF!</v>
          </cell>
          <cell r="H73" t="e">
            <v>#REF!</v>
          </cell>
          <cell r="I73" t="e">
            <v>#REF!</v>
          </cell>
          <cell r="J73" t="e">
            <v>#REF!</v>
          </cell>
          <cell r="K73" t="e">
            <v>#REF!</v>
          </cell>
          <cell r="L73" t="e">
            <v>#REF!</v>
          </cell>
          <cell r="M73" t="e">
            <v>#REF!</v>
          </cell>
          <cell r="N73" t="e">
            <v>#REF!</v>
          </cell>
          <cell r="O73" t="e">
            <v>#REF!</v>
          </cell>
          <cell r="P73" t="e">
            <v>#REF!</v>
          </cell>
          <cell r="Q73" t="e">
            <v>#REF!</v>
          </cell>
          <cell r="R73" t="e">
            <v>#REF!</v>
          </cell>
          <cell r="S73" t="e">
            <v>#REF!</v>
          </cell>
          <cell r="T73" t="e">
            <v>#REF!</v>
          </cell>
          <cell r="U73" t="e">
            <v>#REF!</v>
          </cell>
        </row>
        <row r="75">
          <cell r="A75" t="str">
            <v>GROWTH RATE</v>
          </cell>
          <cell r="C75" t="e">
            <v>#REF!</v>
          </cell>
          <cell r="D75" t="e">
            <v>#REF!</v>
          </cell>
          <cell r="E75" t="e">
            <v>#REF!</v>
          </cell>
          <cell r="F75" t="e">
            <v>#REF!</v>
          </cell>
          <cell r="G75" t="e">
            <v>#REF!</v>
          </cell>
          <cell r="H75" t="e">
            <v>#REF!</v>
          </cell>
          <cell r="I75" t="e">
            <v>#REF!</v>
          </cell>
          <cell r="J75" t="e">
            <v>#REF!</v>
          </cell>
          <cell r="K75" t="e">
            <v>#REF!</v>
          </cell>
          <cell r="L75" t="e">
            <v>#REF!</v>
          </cell>
          <cell r="M75" t="e">
            <v>#REF!</v>
          </cell>
          <cell r="N75" t="e">
            <v>#REF!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  <cell r="S75" t="e">
            <v>#REF!</v>
          </cell>
          <cell r="T75" t="e">
            <v>#REF!</v>
          </cell>
          <cell r="U75" t="e">
            <v>#REF!</v>
          </cell>
        </row>
        <row r="77">
          <cell r="A77" t="str">
            <v>Taxes on products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 t="str">
            <v>Less Subsidies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A80" t="str">
            <v>GDP at Market Prices</v>
          </cell>
          <cell r="B80" t="e">
            <v>#REF!</v>
          </cell>
          <cell r="C80" t="e">
            <v>#REF!</v>
          </cell>
          <cell r="D80" t="e">
            <v>#REF!</v>
          </cell>
          <cell r="E80" t="e">
            <v>#REF!</v>
          </cell>
          <cell r="F80" t="e">
            <v>#REF!</v>
          </cell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  <cell r="U80" t="e">
            <v>#REF!</v>
          </cell>
        </row>
        <row r="82">
          <cell r="A82" t="str">
            <v>GROWTH RATE</v>
          </cell>
          <cell r="C82" t="e">
            <v>#REF!</v>
          </cell>
          <cell r="D82" t="e">
            <v>#REF!</v>
          </cell>
          <cell r="E82" t="e">
            <v>#REF!</v>
          </cell>
          <cell r="F82" t="e">
            <v>#REF!</v>
          </cell>
          <cell r="G82" t="e">
            <v>#REF!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  <cell r="R82" t="e">
            <v>#REF!</v>
          </cell>
          <cell r="S82" t="e">
            <v>#REF!</v>
          </cell>
          <cell r="T82" t="e">
            <v>#REF!</v>
          </cell>
          <cell r="U82" t="e">
            <v>#REF!</v>
          </cell>
        </row>
        <row r="83">
          <cell r="A83" t="str">
            <v>SOURCE:  Grenada Statistical Office \ ECCB</v>
          </cell>
        </row>
        <row r="84">
          <cell r="A84" t="str">
            <v>Date:  21 May 2010</v>
          </cell>
        </row>
        <row r="87">
          <cell r="A87" t="str">
            <v>GRENADA</v>
          </cell>
        </row>
        <row r="88">
          <cell r="A88" t="str">
            <v>GROSS DOMESTIC PRODUCT BY ECONOMIC ACTIVITY,</v>
          </cell>
        </row>
        <row r="89">
          <cell r="A89" t="str">
            <v>AT BASIC PRICES, IN CONSTANT (2006) PRICES: 2000 -2009 (EC$ Million)</v>
          </cell>
        </row>
        <row r="90">
          <cell r="A90" t="str">
            <v>SECTOR</v>
          </cell>
          <cell r="B90" t="str">
            <v>1977</v>
          </cell>
          <cell r="C90" t="str">
            <v>1978</v>
          </cell>
          <cell r="D90" t="str">
            <v>1979</v>
          </cell>
          <cell r="E90" t="str">
            <v>1980</v>
          </cell>
          <cell r="F90" t="str">
            <v>1981</v>
          </cell>
          <cell r="G90" t="str">
            <v>1982</v>
          </cell>
          <cell r="H90" t="str">
            <v>1983</v>
          </cell>
          <cell r="I90" t="str">
            <v>1984</v>
          </cell>
          <cell r="J90" t="str">
            <v>1985</v>
          </cell>
          <cell r="K90" t="str">
            <v>1986</v>
          </cell>
          <cell r="L90" t="str">
            <v>1987</v>
          </cell>
          <cell r="M90" t="str">
            <v>1988</v>
          </cell>
          <cell r="N90" t="str">
            <v>1989</v>
          </cell>
          <cell r="O90" t="str">
            <v>1990</v>
          </cell>
          <cell r="P90" t="str">
            <v>1991</v>
          </cell>
          <cell r="Q90" t="str">
            <v>1992</v>
          </cell>
          <cell r="R90" t="str">
            <v>1993</v>
          </cell>
          <cell r="S90" t="str">
            <v>1994</v>
          </cell>
          <cell r="T90" t="str">
            <v>1995</v>
          </cell>
          <cell r="U90" t="str">
            <v>1996</v>
          </cell>
        </row>
        <row r="91">
          <cell r="U91">
            <v>0</v>
          </cell>
        </row>
        <row r="92">
          <cell r="A92" t="str">
            <v>Agriculture</v>
          </cell>
          <cell r="B92">
            <v>30.379019429125556</v>
          </cell>
          <cell r="C92">
            <v>37.735972733434856</v>
          </cell>
          <cell r="D92">
            <v>37.400507321434617</v>
          </cell>
          <cell r="E92">
            <v>35.61156348975814</v>
          </cell>
          <cell r="F92">
            <v>38.75589961822034</v>
          </cell>
          <cell r="G92">
            <v>44.304954978527071</v>
          </cell>
          <cell r="H92">
            <v>43.615863874646905</v>
          </cell>
          <cell r="I92">
            <v>53.70457256830317</v>
          </cell>
          <cell r="J92">
            <v>51.933332415066459</v>
          </cell>
          <cell r="K92">
            <v>58.605122714651223</v>
          </cell>
          <cell r="L92">
            <v>46.47596635734898</v>
          </cell>
          <cell r="M92">
            <v>46.76141304216987</v>
          </cell>
          <cell r="N92">
            <v>80.310445849910593</v>
          </cell>
          <cell r="O92">
            <v>93.080635712185924</v>
          </cell>
          <cell r="P92">
            <v>76.292487409235591</v>
          </cell>
          <cell r="Q92">
            <v>92.654983172342284</v>
          </cell>
          <cell r="R92">
            <v>75.935984585841297</v>
          </cell>
          <cell r="S92">
            <v>46.689553368634385</v>
          </cell>
          <cell r="T92">
            <v>71.062979940433408</v>
          </cell>
          <cell r="U92">
            <v>84.928705233878361</v>
          </cell>
        </row>
        <row r="93">
          <cell r="A93" t="str">
            <v xml:space="preserve">  Crops</v>
          </cell>
          <cell r="B93">
            <v>24.177929482048501</v>
          </cell>
          <cell r="C93">
            <v>31.093387320976209</v>
          </cell>
          <cell r="D93">
            <v>31.619696928844409</v>
          </cell>
          <cell r="E93">
            <v>29.577872005371617</v>
          </cell>
          <cell r="F93">
            <v>32.8674956000416</v>
          </cell>
          <cell r="G93">
            <v>38.123300835367345</v>
          </cell>
          <cell r="H93">
            <v>37.513305424938892</v>
          </cell>
          <cell r="I93">
            <v>46.990609604632077</v>
          </cell>
          <cell r="J93">
            <v>43.765839395863594</v>
          </cell>
          <cell r="K93">
            <v>50.170196149494501</v>
          </cell>
          <cell r="L93">
            <v>38.068600726936616</v>
          </cell>
          <cell r="M93">
            <v>38.041781909691395</v>
          </cell>
          <cell r="N93">
            <v>71.283225538944848</v>
          </cell>
          <cell r="O93">
            <v>83.716019301010803</v>
          </cell>
          <cell r="P93">
            <v>66.594494228850536</v>
          </cell>
          <cell r="Q93">
            <v>82.59899408957358</v>
          </cell>
          <cell r="R93">
            <v>65.472896664994124</v>
          </cell>
          <cell r="S93">
            <v>35.674329349338066</v>
          </cell>
          <cell r="T93">
            <v>59.635280405984545</v>
          </cell>
          <cell r="U93">
            <v>73.223368377461952</v>
          </cell>
        </row>
        <row r="94">
          <cell r="A94" t="str">
            <v xml:space="preserve">    Bananas</v>
          </cell>
          <cell r="B94">
            <v>1.5180979332284265E-35</v>
          </cell>
          <cell r="C94">
            <v>1.6649707635901019E-32</v>
          </cell>
          <cell r="D94">
            <v>1.2813321444820226E-29</v>
          </cell>
          <cell r="E94">
            <v>1.020596515929068E-26</v>
          </cell>
          <cell r="F94">
            <v>1.6735747000221804E-23</v>
          </cell>
          <cell r="G94">
            <v>1.4349184689047848E-20</v>
          </cell>
          <cell r="H94">
            <v>1.5142443391644815E-17</v>
          </cell>
          <cell r="I94">
            <v>1.7926483329540138E-14</v>
          </cell>
          <cell r="J94">
            <v>2.2352784486133006E-11</v>
          </cell>
          <cell r="K94">
            <v>2.1294136758377565E-8</v>
          </cell>
          <cell r="L94">
            <v>1.9844555242877268E-5</v>
          </cell>
          <cell r="M94">
            <v>3.4471004813003921E-2</v>
          </cell>
          <cell r="N94">
            <v>36.204152684153001</v>
          </cell>
          <cell r="O94">
            <v>49.660656188110082</v>
          </cell>
          <cell r="P94">
            <v>31.559287120015917</v>
          </cell>
          <cell r="Q94">
            <v>49.187951271717175</v>
          </cell>
          <cell r="R94">
            <v>31.154543807941955</v>
          </cell>
          <cell r="S94">
            <v>11.01565228842534</v>
          </cell>
          <cell r="T94">
            <v>19.575228148503701</v>
          </cell>
          <cell r="U94">
            <v>33.743560179010828</v>
          </cell>
        </row>
        <row r="95">
          <cell r="A95" t="str">
            <v xml:space="preserve">    Nutmegs</v>
          </cell>
        </row>
        <row r="96">
          <cell r="A96" t="str">
            <v xml:space="preserve">    Other Crops</v>
          </cell>
          <cell r="B96">
            <v>24.177929482048501</v>
          </cell>
          <cell r="C96">
            <v>31.093387320976209</v>
          </cell>
          <cell r="D96">
            <v>31.619696928844409</v>
          </cell>
          <cell r="E96">
            <v>29.577872005371617</v>
          </cell>
          <cell r="F96">
            <v>32.8674956000416</v>
          </cell>
          <cell r="G96">
            <v>38.123300835367345</v>
          </cell>
          <cell r="H96">
            <v>37.513305424938892</v>
          </cell>
          <cell r="I96">
            <v>46.990609604632056</v>
          </cell>
          <cell r="J96">
            <v>43.76583939584124</v>
          </cell>
          <cell r="K96">
            <v>50.170196128200367</v>
          </cell>
          <cell r="L96">
            <v>38.068580882381376</v>
          </cell>
          <cell r="M96">
            <v>38.007310904878388</v>
          </cell>
          <cell r="N96">
            <v>35.079072854791846</v>
          </cell>
          <cell r="O96">
            <v>34.055363112900721</v>
          </cell>
          <cell r="P96">
            <v>35.035207108834619</v>
          </cell>
          <cell r="Q96">
            <v>33.411042817856412</v>
          </cell>
          <cell r="R96">
            <v>34.318352857052176</v>
          </cell>
          <cell r="S96">
            <v>24.658677060912726</v>
          </cell>
          <cell r="T96">
            <v>40.060052257480841</v>
          </cell>
          <cell r="U96">
            <v>39.479808198451131</v>
          </cell>
        </row>
        <row r="97">
          <cell r="A97" t="str">
            <v xml:space="preserve">  Livestock</v>
          </cell>
          <cell r="B97">
            <v>2.75</v>
          </cell>
          <cell r="C97">
            <v>3.14</v>
          </cell>
          <cell r="D97">
            <v>2.83</v>
          </cell>
          <cell r="E97">
            <v>2.75</v>
          </cell>
          <cell r="F97">
            <v>2.4500000000000002</v>
          </cell>
          <cell r="G97">
            <v>2.5299999999999998</v>
          </cell>
          <cell r="H97">
            <v>2.44</v>
          </cell>
          <cell r="I97">
            <v>2.61</v>
          </cell>
          <cell r="J97">
            <v>3.81</v>
          </cell>
          <cell r="K97">
            <v>3.92</v>
          </cell>
          <cell r="L97">
            <v>3.72</v>
          </cell>
          <cell r="M97">
            <v>3.84</v>
          </cell>
          <cell r="N97">
            <v>3.95</v>
          </cell>
          <cell r="O97">
            <v>4.07</v>
          </cell>
          <cell r="P97">
            <v>4.2</v>
          </cell>
          <cell r="Q97">
            <v>4.33</v>
          </cell>
          <cell r="R97">
            <v>4.47</v>
          </cell>
          <cell r="S97">
            <v>4.5999999999999996</v>
          </cell>
          <cell r="T97">
            <v>4.7300000000000004</v>
          </cell>
          <cell r="U97">
            <v>4.8600000000000003</v>
          </cell>
        </row>
        <row r="98">
          <cell r="A98" t="str">
            <v xml:space="preserve">  Forestry</v>
          </cell>
          <cell r="B98">
            <v>1.5621811676799178</v>
          </cell>
          <cell r="C98">
            <v>1.5315501643920759</v>
          </cell>
          <cell r="D98">
            <v>1.5015197690118394</v>
          </cell>
          <cell r="E98">
            <v>1.4720782049135681</v>
          </cell>
          <cell r="F98">
            <v>1.4432139263858508</v>
          </cell>
          <cell r="G98">
            <v>1.4149156141037753</v>
          </cell>
          <cell r="H98">
            <v>1.387172170689976</v>
          </cell>
          <cell r="I98">
            <v>1.3599727163627215</v>
          </cell>
          <cell r="J98">
            <v>1.333306584669335</v>
          </cell>
          <cell r="K98">
            <v>1.3071633183032694</v>
          </cell>
          <cell r="L98">
            <v>1.2815326650032051</v>
          </cell>
          <cell r="M98">
            <v>1.256404573532554</v>
          </cell>
          <cell r="N98">
            <v>1.231769189737798</v>
          </cell>
          <cell r="O98">
            <v>1.2076168526841156</v>
          </cell>
          <cell r="P98">
            <v>1.18393809086678</v>
          </cell>
          <cell r="Q98">
            <v>1.160723618496843</v>
          </cell>
          <cell r="R98">
            <v>1.13796433185965</v>
          </cell>
          <cell r="S98">
            <v>1.115651305744755</v>
          </cell>
          <cell r="T98">
            <v>1.0937757899458382</v>
          </cell>
          <cell r="U98">
            <v>1.0723292058292531</v>
          </cell>
        </row>
        <row r="99">
          <cell r="A99" t="str">
            <v xml:space="preserve">  Fishing</v>
          </cell>
          <cell r="B99">
            <v>1.8889087793971386</v>
          </cell>
          <cell r="C99">
            <v>1.9710352480665794</v>
          </cell>
          <cell r="D99">
            <v>1.4492906235783671</v>
          </cell>
          <cell r="E99">
            <v>1.8116132794729589</v>
          </cell>
          <cell r="F99">
            <v>1.9951900917928853</v>
          </cell>
          <cell r="G99">
            <v>2.2367385290559465</v>
          </cell>
          <cell r="H99">
            <v>2.2753862790180364</v>
          </cell>
          <cell r="I99">
            <v>2.7439902473083748</v>
          </cell>
          <cell r="J99">
            <v>3.0241864345335259</v>
          </cell>
          <cell r="K99">
            <v>3.2077632468534523</v>
          </cell>
          <cell r="L99">
            <v>3.4058329654091621</v>
          </cell>
          <cell r="M99">
            <v>3.6232265589459174</v>
          </cell>
          <cell r="N99">
            <v>3.8454511212279336</v>
          </cell>
          <cell r="O99">
            <v>4.0869995584909953</v>
          </cell>
          <cell r="P99">
            <v>4.3140550895182717</v>
          </cell>
          <cell r="Q99">
            <v>4.5652654642718549</v>
          </cell>
          <cell r="R99">
            <v>4.8551235889875288</v>
          </cell>
          <cell r="S99">
            <v>5.2995727135515613</v>
          </cell>
          <cell r="T99">
            <v>5.6039237445030174</v>
          </cell>
          <cell r="U99">
            <v>5.7730076505871599</v>
          </cell>
        </row>
        <row r="101">
          <cell r="A101" t="str">
            <v>Mining &amp; Quarrying</v>
          </cell>
        </row>
        <row r="103">
          <cell r="A103" t="str">
            <v>Manufacturing</v>
          </cell>
          <cell r="B103">
            <v>5.0126446042078054</v>
          </cell>
          <cell r="C103">
            <v>8.3767192933578283</v>
          </cell>
          <cell r="D103">
            <v>10.469263245851611</v>
          </cell>
          <cell r="E103">
            <v>11.246159263771153</v>
          </cell>
          <cell r="F103">
            <v>13.803295334746865</v>
          </cell>
          <cell r="G103">
            <v>15.332713878810168</v>
          </cell>
          <cell r="H103">
            <v>15.737394108693975</v>
          </cell>
          <cell r="I103">
            <v>20.509306450933838</v>
          </cell>
          <cell r="J103">
            <v>20.402747202879787</v>
          </cell>
          <cell r="K103">
            <v>20.65080998159441</v>
          </cell>
          <cell r="L103">
            <v>22.936083603474724</v>
          </cell>
          <cell r="M103">
            <v>26.307331539815451</v>
          </cell>
          <cell r="N103">
            <v>29.598565328741969</v>
          </cell>
          <cell r="O103">
            <v>38.898241820656764</v>
          </cell>
          <cell r="P103">
            <v>35.373943558545868</v>
          </cell>
          <cell r="Q103">
            <v>47.882545797970906</v>
          </cell>
          <cell r="R103">
            <v>37.828702811948176</v>
          </cell>
          <cell r="S103">
            <v>39.66601858262591</v>
          </cell>
          <cell r="T103">
            <v>43.753557192856427</v>
          </cell>
          <cell r="U103">
            <v>43.698828427125036</v>
          </cell>
        </row>
        <row r="105">
          <cell r="A105" t="str">
            <v>Electricity &amp; Water</v>
          </cell>
          <cell r="B105">
            <v>10.171428147046274</v>
          </cell>
          <cell r="C105">
            <v>11.234639030312767</v>
          </cell>
          <cell r="D105">
            <v>12.089143777742944</v>
          </cell>
          <cell r="E105">
            <v>12.308987109170022</v>
          </cell>
          <cell r="F105">
            <v>12.994108516897933</v>
          </cell>
          <cell r="G105">
            <v>13.627361416515946</v>
          </cell>
          <cell r="H105">
            <v>13.160721042573677</v>
          </cell>
          <cell r="I105">
            <v>14.1841239939881</v>
          </cell>
          <cell r="J105">
            <v>15.264251629201162</v>
          </cell>
          <cell r="K105">
            <v>18.019366222458469</v>
          </cell>
          <cell r="L105">
            <v>18.749260250326323</v>
          </cell>
          <cell r="M105">
            <v>21.221039309722741</v>
          </cell>
          <cell r="N105">
            <v>23.689189622510568</v>
          </cell>
          <cell r="O105">
            <v>24.850457043280922</v>
          </cell>
          <cell r="P105">
            <v>25.859013028898417</v>
          </cell>
          <cell r="Q105">
            <v>27.473892091413724</v>
          </cell>
          <cell r="R105">
            <v>29.797263958972025</v>
          </cell>
          <cell r="S105">
            <v>31.639934196614696</v>
          </cell>
          <cell r="T105">
            <v>33.39307977736047</v>
          </cell>
          <cell r="U105">
            <v>34.675199458608738</v>
          </cell>
        </row>
        <row r="106">
          <cell r="A106" t="str">
            <v xml:space="preserve"> Electricity</v>
          </cell>
          <cell r="B106">
            <v>5.3012673432367503</v>
          </cell>
          <cell r="C106">
            <v>6.159109999836577</v>
          </cell>
          <cell r="D106">
            <v>7.0136147472667547</v>
          </cell>
          <cell r="E106">
            <v>6.8520599434557381</v>
          </cell>
          <cell r="F106">
            <v>7.1337794773741248</v>
          </cell>
          <cell r="G106">
            <v>7.5323258322302307</v>
          </cell>
          <cell r="H106">
            <v>7.3704372375022471</v>
          </cell>
          <cell r="I106">
            <v>8.3938401889166716</v>
          </cell>
          <cell r="J106">
            <v>9.3581621480283061</v>
          </cell>
          <cell r="K106">
            <v>10.16426721249857</v>
          </cell>
          <cell r="L106">
            <v>11.20836520076482</v>
          </cell>
          <cell r="M106">
            <v>12.573570051151313</v>
          </cell>
          <cell r="N106">
            <v>14.014879230605809</v>
          </cell>
          <cell r="O106">
            <v>15.18348123089997</v>
          </cell>
          <cell r="P106">
            <v>15.781300763184131</v>
          </cell>
          <cell r="Q106">
            <v>17.117465803794676</v>
          </cell>
          <cell r="R106">
            <v>18.208628311352978</v>
          </cell>
          <cell r="S106">
            <v>19.061130313281364</v>
          </cell>
          <cell r="T106">
            <v>20.74093009878904</v>
          </cell>
          <cell r="U106">
            <v>21.905696507656359</v>
          </cell>
        </row>
        <row r="107">
          <cell r="A107" t="str">
            <v xml:space="preserve"> Water</v>
          </cell>
          <cell r="B107">
            <v>4.8701608038095232</v>
          </cell>
          <cell r="C107">
            <v>5.07552903047619</v>
          </cell>
          <cell r="D107">
            <v>5.07552903047619</v>
          </cell>
          <cell r="E107">
            <v>5.4569271657142853</v>
          </cell>
          <cell r="F107">
            <v>5.8603290395238083</v>
          </cell>
          <cell r="G107">
            <v>6.0950355842857151</v>
          </cell>
          <cell r="H107">
            <v>5.7902838050714287</v>
          </cell>
          <cell r="I107">
            <v>5.7902838050714287</v>
          </cell>
          <cell r="J107">
            <v>5.9060894811728568</v>
          </cell>
          <cell r="K107">
            <v>7.8550990099598996</v>
          </cell>
          <cell r="L107">
            <v>7.5408950495615032</v>
          </cell>
          <cell r="M107">
            <v>8.6474692585714266</v>
          </cell>
          <cell r="N107">
            <v>9.6743103919047613</v>
          </cell>
          <cell r="O107">
            <v>9.6669758123809526</v>
          </cell>
          <cell r="P107">
            <v>10.077712265714286</v>
          </cell>
          <cell r="Q107">
            <v>10.356426287619048</v>
          </cell>
          <cell r="R107">
            <v>11.588635647619048</v>
          </cell>
          <cell r="S107">
            <v>12.578803883333332</v>
          </cell>
          <cell r="T107">
            <v>12.652149678571426</v>
          </cell>
          <cell r="U107">
            <v>12.769502950952379</v>
          </cell>
        </row>
        <row r="109">
          <cell r="A109" t="str">
            <v>Construction</v>
          </cell>
          <cell r="B109">
            <v>31.832229994185351</v>
          </cell>
          <cell r="C109">
            <v>27.874865648265757</v>
          </cell>
          <cell r="D109">
            <v>33.348738228935559</v>
          </cell>
          <cell r="E109">
            <v>35.298534530757259</v>
          </cell>
          <cell r="F109">
            <v>35.96290956693354</v>
          </cell>
          <cell r="G109">
            <v>36.309540020590731</v>
          </cell>
          <cell r="H109">
            <v>38.490423291517217</v>
          </cell>
          <cell r="I109">
            <v>38.114906966721925</v>
          </cell>
          <cell r="J109">
            <v>39.241455941107795</v>
          </cell>
          <cell r="K109">
            <v>45.119730717710979</v>
          </cell>
          <cell r="L109">
            <v>50.896904945330832</v>
          </cell>
          <cell r="M109">
            <v>52.702271891462033</v>
          </cell>
          <cell r="N109">
            <v>56.587421559536374</v>
          </cell>
          <cell r="O109">
            <v>61.064731585941757</v>
          </cell>
          <cell r="P109">
            <v>66.012994468666349</v>
          </cell>
          <cell r="Q109">
            <v>72.606415519903393</v>
          </cell>
          <cell r="R109">
            <v>80.879475093531354</v>
          </cell>
          <cell r="S109">
            <v>79.958531491591458</v>
          </cell>
          <cell r="T109">
            <v>84.783132238349324</v>
          </cell>
          <cell r="U109">
            <v>66.200238813504058</v>
          </cell>
        </row>
        <row r="111">
          <cell r="A111" t="str">
            <v>Wholesale &amp; Retail Trade</v>
          </cell>
          <cell r="B111">
            <v>26.181426256077796</v>
          </cell>
          <cell r="C111">
            <v>27.777910447761201</v>
          </cell>
          <cell r="D111">
            <v>26.078193548387098</v>
          </cell>
          <cell r="E111">
            <v>28.279339207048466</v>
          </cell>
          <cell r="F111">
            <v>25.083545966228897</v>
          </cell>
          <cell r="G111">
            <v>28.736835664335658</v>
          </cell>
          <cell r="H111">
            <v>29.369353233830847</v>
          </cell>
          <cell r="I111">
            <v>30.6173204196933</v>
          </cell>
          <cell r="J111">
            <v>33.014082278481013</v>
          </cell>
          <cell r="K111">
            <v>35.923690383111811</v>
          </cell>
          <cell r="L111">
            <v>39.222644376899702</v>
          </cell>
          <cell r="M111">
            <v>42.793863636363639</v>
          </cell>
          <cell r="N111">
            <v>46.81772693726937</v>
          </cell>
          <cell r="O111">
            <v>51.7</v>
          </cell>
          <cell r="P111">
            <v>55.884584415584413</v>
          </cell>
          <cell r="Q111">
            <v>60.4347183979975</v>
          </cell>
          <cell r="R111">
            <v>66.180564225690276</v>
          </cell>
          <cell r="S111">
            <v>71.466618876941453</v>
          </cell>
          <cell r="T111">
            <v>76.392294220665491</v>
          </cell>
          <cell r="U111">
            <v>78.010190156599563</v>
          </cell>
        </row>
        <row r="113">
          <cell r="A113" t="str">
            <v>Hotels &amp; Restaurants</v>
          </cell>
          <cell r="B113">
            <v>10.721332320162869</v>
          </cell>
          <cell r="C113">
            <v>10.796749631321195</v>
          </cell>
          <cell r="D113">
            <v>12.650320659825571</v>
          </cell>
          <cell r="E113">
            <v>15.245776337905928</v>
          </cell>
          <cell r="F113">
            <v>14.53027904946507</v>
          </cell>
          <cell r="G113">
            <v>10.107834459013741</v>
          </cell>
          <cell r="H113">
            <v>10.586616690378538</v>
          </cell>
          <cell r="I113">
            <v>9.9722409571604249</v>
          </cell>
          <cell r="J113">
            <v>10.311662488932562</v>
          </cell>
          <cell r="K113">
            <v>11.289701169032011</v>
          </cell>
          <cell r="L113">
            <v>12.694288275947171</v>
          </cell>
          <cell r="M113">
            <v>15.158310983673191</v>
          </cell>
          <cell r="N113">
            <v>18.937057550695652</v>
          </cell>
          <cell r="O113">
            <v>20.861604846713512</v>
          </cell>
          <cell r="P113">
            <v>21.780951025194867</v>
          </cell>
          <cell r="Q113">
            <v>23.738486578766395</v>
          </cell>
          <cell r="R113">
            <v>25.879413029547646</v>
          </cell>
          <cell r="S113">
            <v>22.942451701613592</v>
          </cell>
          <cell r="T113">
            <v>25.217094632542047</v>
          </cell>
          <cell r="U113">
            <v>24.879607314837791</v>
          </cell>
        </row>
        <row r="114">
          <cell r="A114" t="str">
            <v xml:space="preserve">Hotels </v>
          </cell>
          <cell r="B114">
            <v>9.3869958293667466</v>
          </cell>
          <cell r="C114">
            <v>9.0954706055561374</v>
          </cell>
          <cell r="D114">
            <v>10.636306519030173</v>
          </cell>
          <cell r="E114">
            <v>12.693857799258343</v>
          </cell>
          <cell r="F114">
            <v>12.295265427381564</v>
          </cell>
          <cell r="G114">
            <v>7.7769154016542643</v>
          </cell>
          <cell r="H114">
            <v>8.1097545793382331</v>
          </cell>
          <cell r="I114">
            <v>7.491209044586383</v>
          </cell>
          <cell r="J114">
            <v>7.6971969272789087</v>
          </cell>
          <cell r="K114">
            <v>8.5042737444951051</v>
          </cell>
          <cell r="L114">
            <v>9.3959752627605049</v>
          </cell>
          <cell r="M114">
            <v>11.684866306069534</v>
          </cell>
          <cell r="N114">
            <v>15.188405971865295</v>
          </cell>
          <cell r="O114">
            <v>16.650105297638248</v>
          </cell>
          <cell r="P114">
            <v>17.194169338083196</v>
          </cell>
          <cell r="Q114">
            <v>18.847309379691858</v>
          </cell>
          <cell r="R114">
            <v>20.679670516976504</v>
          </cell>
          <cell r="S114">
            <v>17.901161647324493</v>
          </cell>
          <cell r="T114">
            <v>19.646239783468236</v>
          </cell>
          <cell r="U114">
            <v>19.38380889337126</v>
          </cell>
        </row>
        <row r="115">
          <cell r="A115" t="str">
            <v>Restaurants</v>
          </cell>
          <cell r="B115">
            <v>1.3343364907961228</v>
          </cell>
          <cell r="C115">
            <v>1.7012790257650565</v>
          </cell>
          <cell r="D115">
            <v>2.014014140795398</v>
          </cell>
          <cell r="E115">
            <v>2.5519185386475853</v>
          </cell>
          <cell r="F115">
            <v>2.2350136220835064</v>
          </cell>
          <cell r="G115">
            <v>2.3309190573594778</v>
          </cell>
          <cell r="H115">
            <v>2.4768621110403037</v>
          </cell>
          <cell r="I115">
            <v>2.4810319125740414</v>
          </cell>
          <cell r="J115">
            <v>2.6144655616536534</v>
          </cell>
          <cell r="K115">
            <v>2.7854274245369064</v>
          </cell>
          <cell r="L115">
            <v>3.2983130131866667</v>
          </cell>
          <cell r="M115">
            <v>3.4734446776036578</v>
          </cell>
          <cell r="N115">
            <v>3.748651578830358</v>
          </cell>
          <cell r="O115">
            <v>4.2114995490752625</v>
          </cell>
          <cell r="P115">
            <v>4.5867816871116727</v>
          </cell>
          <cell r="Q115">
            <v>4.8911771990745381</v>
          </cell>
          <cell r="R115">
            <v>5.1997425125711416</v>
          </cell>
          <cell r="S115">
            <v>5.0412900542891013</v>
          </cell>
          <cell r="T115">
            <v>5.5708548490738119</v>
          </cell>
          <cell r="U115">
            <v>5.4957984214665299</v>
          </cell>
        </row>
        <row r="117">
          <cell r="A117" t="str">
            <v>Transport, Storage &amp; Communication</v>
          </cell>
          <cell r="B117">
            <v>26.417342924556337</v>
          </cell>
          <cell r="C117">
            <v>30.456783388246279</v>
          </cell>
          <cell r="D117">
            <v>31.455499971360766</v>
          </cell>
          <cell r="E117">
            <v>31.670644889116009</v>
          </cell>
          <cell r="F117">
            <v>35.485871396913403</v>
          </cell>
          <cell r="G117">
            <v>39.673883036263277</v>
          </cell>
          <cell r="H117">
            <v>41.85894446009938</v>
          </cell>
          <cell r="I117">
            <v>46.259935053002927</v>
          </cell>
          <cell r="J117">
            <v>49.573170483173946</v>
          </cell>
          <cell r="K117">
            <v>56.770805756600872</v>
          </cell>
          <cell r="L117">
            <v>97.601763763705762</v>
          </cell>
          <cell r="M117">
            <v>110.83512263812581</v>
          </cell>
          <cell r="N117">
            <v>109.468475747165</v>
          </cell>
          <cell r="O117">
            <v>115.89820745365583</v>
          </cell>
          <cell r="P117">
            <v>121.45475839618342</v>
          </cell>
          <cell r="Q117">
            <v>124.05120181807177</v>
          </cell>
          <cell r="R117">
            <v>122.25852324399514</v>
          </cell>
          <cell r="S117">
            <v>115.69562224139827</v>
          </cell>
          <cell r="T117">
            <v>126.15119808580263</v>
          </cell>
          <cell r="U117">
            <v>130.03052138075236</v>
          </cell>
        </row>
        <row r="118">
          <cell r="A118" t="str">
            <v xml:space="preserve">Transport, Storage </v>
          </cell>
          <cell r="B118">
            <v>20.250374441606205</v>
          </cell>
          <cell r="C118">
            <v>22.564419628577141</v>
          </cell>
          <cell r="D118">
            <v>20.430021259156995</v>
          </cell>
          <cell r="E118">
            <v>22.521018116569213</v>
          </cell>
          <cell r="F118">
            <v>24.102225949041525</v>
          </cell>
          <cell r="G118">
            <v>27.656893251805581</v>
          </cell>
          <cell r="H118">
            <v>30.304411873381063</v>
          </cell>
          <cell r="I118">
            <v>35.366427155319784</v>
          </cell>
          <cell r="J118">
            <v>35.50098534676863</v>
          </cell>
          <cell r="K118">
            <v>38.254904335689019</v>
          </cell>
          <cell r="L118">
            <v>74.686785512789754</v>
          </cell>
          <cell r="M118">
            <v>82.120878093850649</v>
          </cell>
          <cell r="N118">
            <v>80.832898420229071</v>
          </cell>
          <cell r="O118">
            <v>85.927730652761099</v>
          </cell>
          <cell r="P118">
            <v>83.60317191427221</v>
          </cell>
          <cell r="Q118">
            <v>85.754654327081766</v>
          </cell>
          <cell r="R118">
            <v>85.581185025771106</v>
          </cell>
          <cell r="S118">
            <v>74.640241722345237</v>
          </cell>
          <cell r="T118">
            <v>85.001878086842126</v>
          </cell>
          <cell r="U118">
            <v>84.118822677518693</v>
          </cell>
        </row>
        <row r="119">
          <cell r="A119" t="str">
            <v xml:space="preserve">  Road</v>
          </cell>
          <cell r="B119">
            <v>9.3508364083064048</v>
          </cell>
          <cell r="C119">
            <v>10.345606238977295</v>
          </cell>
          <cell r="D119">
            <v>9.1518824421722247</v>
          </cell>
          <cell r="E119">
            <v>8.8534514929709545</v>
          </cell>
          <cell r="F119">
            <v>9.8482213236418481</v>
          </cell>
          <cell r="G119">
            <v>11.937237968050727</v>
          </cell>
          <cell r="H119">
            <v>13.429392714057069</v>
          </cell>
          <cell r="I119">
            <v>16.01579427380139</v>
          </cell>
          <cell r="J119">
            <v>16.413702206069747</v>
          </cell>
          <cell r="K119">
            <v>17.507949019807732</v>
          </cell>
          <cell r="L119">
            <v>50.686984477791157</v>
          </cell>
          <cell r="M119">
            <v>54.950209183587177</v>
          </cell>
          <cell r="N119">
            <v>54.507129236147811</v>
          </cell>
          <cell r="O119">
            <v>58.154138834534088</v>
          </cell>
          <cell r="P119">
            <v>56.030061147026061</v>
          </cell>
          <cell r="Q119">
            <v>57.426897910199621</v>
          </cell>
          <cell r="R119">
            <v>58.03834055932127</v>
          </cell>
          <cell r="S119">
            <v>49.860491519132118</v>
          </cell>
          <cell r="T119">
            <v>56.826243291305879</v>
          </cell>
          <cell r="U119">
            <v>56.567686976011082</v>
          </cell>
        </row>
        <row r="120">
          <cell r="A120" t="str">
            <v xml:space="preserve">  Sea</v>
          </cell>
          <cell r="B120">
            <v>3.5169796407387959</v>
          </cell>
          <cell r="C120">
            <v>3.7828540738892826</v>
          </cell>
          <cell r="D120">
            <v>3.4279135131352998</v>
          </cell>
          <cell r="E120">
            <v>3.7713400020884023</v>
          </cell>
          <cell r="F120">
            <v>3.8564142079974446</v>
          </cell>
          <cell r="G120">
            <v>4.5556887943013411</v>
          </cell>
          <cell r="H120">
            <v>5.1517357274778446</v>
          </cell>
          <cell r="I120">
            <v>6.538429804512532</v>
          </cell>
          <cell r="J120">
            <v>6.016706235040413</v>
          </cell>
          <cell r="K120">
            <v>6.5191482332118476</v>
          </cell>
          <cell r="L120">
            <v>8.3358633744756627</v>
          </cell>
          <cell r="M120">
            <v>9.4712755978063541</v>
          </cell>
          <cell r="N120">
            <v>8.7876041008588217</v>
          </cell>
          <cell r="O120">
            <v>9.3271803877382951</v>
          </cell>
          <cell r="P120">
            <v>8.9667850804843159</v>
          </cell>
          <cell r="Q120">
            <v>8.9706440683263633</v>
          </cell>
          <cell r="R120">
            <v>8.6550207346067172</v>
          </cell>
          <cell r="S120">
            <v>7.3518484541221438</v>
          </cell>
          <cell r="T120">
            <v>9.0490211418830615</v>
          </cell>
          <cell r="U120">
            <v>8.8338118454648136</v>
          </cell>
        </row>
        <row r="121">
          <cell r="A121" t="str">
            <v xml:space="preserve">  Air</v>
          </cell>
          <cell r="B121">
            <v>0.77689798286086731</v>
          </cell>
          <cell r="C121">
            <v>0.91131127554136659</v>
          </cell>
          <cell r="D121">
            <v>0.88102806918877419</v>
          </cell>
          <cell r="E121">
            <v>1.2968937435786347</v>
          </cell>
          <cell r="F121">
            <v>1.3246892004285127</v>
          </cell>
          <cell r="G121">
            <v>1.327728743993859</v>
          </cell>
          <cell r="H121">
            <v>1.3321992111453538</v>
          </cell>
          <cell r="I121">
            <v>1.363015506677099</v>
          </cell>
          <cell r="J121">
            <v>1.3853023753423945</v>
          </cell>
          <cell r="K121">
            <v>1.5328652011086705</v>
          </cell>
          <cell r="L121">
            <v>1.5340903709765488</v>
          </cell>
          <cell r="M121">
            <v>1.6717770182658827</v>
          </cell>
          <cell r="N121">
            <v>1.7510950766588216</v>
          </cell>
          <cell r="O121">
            <v>1.9265094739254125</v>
          </cell>
          <cell r="P121">
            <v>2.0747550279386733</v>
          </cell>
          <cell r="Q121">
            <v>2.1162050497282623</v>
          </cell>
          <cell r="R121">
            <v>2.1222186697667791</v>
          </cell>
          <cell r="S121">
            <v>2.1302056550123361</v>
          </cell>
          <cell r="T121">
            <v>2.2926014533775039</v>
          </cell>
          <cell r="U121">
            <v>2.2204567177987831</v>
          </cell>
        </row>
        <row r="122">
          <cell r="A122" t="str">
            <v xml:space="preserve">  Supporting and auxiliary transport activities</v>
          </cell>
          <cell r="B122">
            <v>6.6056604097001372</v>
          </cell>
          <cell r="C122">
            <v>7.5246480401691969</v>
          </cell>
          <cell r="D122">
            <v>6.9691972346606965</v>
          </cell>
          <cell r="E122">
            <v>8.5993328779312215</v>
          </cell>
          <cell r="F122">
            <v>9.0729012169737207</v>
          </cell>
          <cell r="G122">
            <v>9.8362377454596519</v>
          </cell>
          <cell r="H122">
            <v>10.391084220700792</v>
          </cell>
          <cell r="I122">
            <v>11.449187570328766</v>
          </cell>
          <cell r="J122">
            <v>11.685274530316079</v>
          </cell>
          <cell r="K122">
            <v>12.694941881560773</v>
          </cell>
          <cell r="L122">
            <v>14.129847289546376</v>
          </cell>
          <cell r="M122">
            <v>16.027616294191237</v>
          </cell>
          <cell r="N122">
            <v>15.78707000656361</v>
          </cell>
          <cell r="O122">
            <v>16.519901956563306</v>
          </cell>
          <cell r="P122">
            <v>16.53157065882316</v>
          </cell>
          <cell r="Q122">
            <v>17.240907298827516</v>
          </cell>
          <cell r="R122">
            <v>16.765605062076339</v>
          </cell>
          <cell r="S122">
            <v>15.297696094078649</v>
          </cell>
          <cell r="T122">
            <v>16.834012200275684</v>
          </cell>
          <cell r="U122">
            <v>16.496867138244021</v>
          </cell>
        </row>
        <row r="123">
          <cell r="A123" t="str">
            <v>Communications</v>
          </cell>
          <cell r="B123">
            <v>6.1669684829501321</v>
          </cell>
          <cell r="C123">
            <v>7.8923637596691396</v>
          </cell>
          <cell r="D123">
            <v>11.025478712203773</v>
          </cell>
          <cell r="E123">
            <v>9.1496267725467959</v>
          </cell>
          <cell r="F123">
            <v>11.38364544787188</v>
          </cell>
          <cell r="G123">
            <v>12.016989784457692</v>
          </cell>
          <cell r="H123">
            <v>11.55453258671832</v>
          </cell>
          <cell r="I123">
            <v>10.893507897683145</v>
          </cell>
          <cell r="J123">
            <v>14.072185136405317</v>
          </cell>
          <cell r="K123">
            <v>18.515901420911852</v>
          </cell>
          <cell r="L123">
            <v>22.914978250916008</v>
          </cell>
          <cell r="M123">
            <v>28.714244544275161</v>
          </cell>
          <cell r="N123">
            <v>28.635577326935927</v>
          </cell>
          <cell r="O123">
            <v>29.970476800894726</v>
          </cell>
          <cell r="P123">
            <v>37.85158648191122</v>
          </cell>
          <cell r="Q123">
            <v>38.296547490990008</v>
          </cell>
          <cell r="R123">
            <v>36.67733821822403</v>
          </cell>
          <cell r="S123">
            <v>41.055380519053024</v>
          </cell>
          <cell r="T123">
            <v>41.149319998960507</v>
          </cell>
          <cell r="U123">
            <v>45.911698703233682</v>
          </cell>
        </row>
        <row r="124">
          <cell r="A124" t="str">
            <v>Telecommunication</v>
          </cell>
          <cell r="B124">
            <v>5.8809684829501316</v>
          </cell>
          <cell r="C124">
            <v>7.5183637596691399</v>
          </cell>
          <cell r="D124">
            <v>10.497478712203772</v>
          </cell>
          <cell r="E124">
            <v>8.6656267725467959</v>
          </cell>
          <cell r="F124">
            <v>10.833645447871879</v>
          </cell>
          <cell r="G124">
            <v>11.356989784457692</v>
          </cell>
          <cell r="H124">
            <v>10.865199253384986</v>
          </cell>
          <cell r="I124">
            <v>10.251841231016478</v>
          </cell>
          <cell r="J124">
            <v>12.88051846973865</v>
          </cell>
          <cell r="K124">
            <v>17.324234754245186</v>
          </cell>
          <cell r="L124">
            <v>21.429978250916008</v>
          </cell>
          <cell r="M124">
            <v>26.862577877608494</v>
          </cell>
          <cell r="N124">
            <v>26.343910660269259</v>
          </cell>
          <cell r="O124">
            <v>28.842976800894725</v>
          </cell>
          <cell r="P124">
            <v>35.115336481911221</v>
          </cell>
          <cell r="Q124">
            <v>36.330297490990006</v>
          </cell>
          <cell r="R124">
            <v>34.876088218224027</v>
          </cell>
          <cell r="S124">
            <v>37.672880519053024</v>
          </cell>
          <cell r="T124">
            <v>37.999319998960509</v>
          </cell>
          <cell r="U124">
            <v>43.901698703233684</v>
          </cell>
        </row>
        <row r="125">
          <cell r="A125" t="str">
            <v xml:space="preserve">  Postal &amp; Courier Services</v>
          </cell>
          <cell r="B125">
            <v>0.28600000000000003</v>
          </cell>
          <cell r="C125">
            <v>0.374</v>
          </cell>
          <cell r="D125">
            <v>0.52800000000000002</v>
          </cell>
          <cell r="E125">
            <v>0.48400000000000004</v>
          </cell>
          <cell r="F125">
            <v>0.55000000000000004</v>
          </cell>
          <cell r="G125">
            <v>0.66</v>
          </cell>
          <cell r="H125">
            <v>0.68933333333333335</v>
          </cell>
          <cell r="I125">
            <v>0.64166666666666672</v>
          </cell>
          <cell r="J125">
            <v>1.1916666666666669</v>
          </cell>
          <cell r="K125">
            <v>1.1916666666666669</v>
          </cell>
          <cell r="L125">
            <v>1.4850000000000003</v>
          </cell>
          <cell r="M125">
            <v>1.8516666666666668</v>
          </cell>
          <cell r="N125">
            <v>2.291666666666667</v>
          </cell>
          <cell r="O125">
            <v>1.1274999999999999</v>
          </cell>
          <cell r="P125">
            <v>2.7362499999999996</v>
          </cell>
          <cell r="Q125">
            <v>1.9662499999999996</v>
          </cell>
          <cell r="R125">
            <v>1.80125</v>
          </cell>
          <cell r="S125">
            <v>3.3824999999999994</v>
          </cell>
          <cell r="T125">
            <v>3.15</v>
          </cell>
          <cell r="U125">
            <v>2.0099999999999998</v>
          </cell>
        </row>
        <row r="127">
          <cell r="A127" t="str">
            <v>Financial Intermediation</v>
          </cell>
          <cell r="B127">
            <v>10.385946883007538</v>
          </cell>
          <cell r="C127">
            <v>11.727980972426311</v>
          </cell>
          <cell r="D127">
            <v>12.599404108394481</v>
          </cell>
          <cell r="E127">
            <v>12.223261115260641</v>
          </cell>
          <cell r="F127">
            <v>12.185058554529732</v>
          </cell>
          <cell r="G127">
            <v>13.698196939372968</v>
          </cell>
          <cell r="H127">
            <v>16.156684107956739</v>
          </cell>
          <cell r="I127">
            <v>20.364115797208505</v>
          </cell>
          <cell r="J127">
            <v>19.73408704076337</v>
          </cell>
          <cell r="K127">
            <v>20.467603105236307</v>
          </cell>
          <cell r="L127">
            <v>24.129991266075507</v>
          </cell>
          <cell r="M127">
            <v>26.379677555337395</v>
          </cell>
          <cell r="N127">
            <v>28.103037391914036</v>
          </cell>
          <cell r="O127">
            <v>33.713517119324024</v>
          </cell>
          <cell r="P127">
            <v>34.641394474447509</v>
          </cell>
          <cell r="Q127">
            <v>33.090307611623018</v>
          </cell>
          <cell r="R127">
            <v>31.467626725559569</v>
          </cell>
          <cell r="S127">
            <v>32.576870865055085</v>
          </cell>
          <cell r="T127">
            <v>38.65706620975832</v>
          </cell>
          <cell r="U127">
            <v>42.610412694912156</v>
          </cell>
        </row>
        <row r="128">
          <cell r="A128" t="str">
            <v>Banks &amp; Other Financial Institutions</v>
          </cell>
          <cell r="B128">
            <v>9.2985500750823871</v>
          </cell>
          <cell r="C128">
            <v>10.907938621079538</v>
          </cell>
          <cell r="D128">
            <v>11.45256140074242</v>
          </cell>
          <cell r="E128">
            <v>10.948650513675066</v>
          </cell>
          <cell r="F128">
            <v>10.742764538918284</v>
          </cell>
          <cell r="G128">
            <v>12.169101820971063</v>
          </cell>
          <cell r="H128">
            <v>12.804859386700295</v>
          </cell>
          <cell r="I128">
            <v>13.813397940065645</v>
          </cell>
          <cell r="J128">
            <v>14.269208123384455</v>
          </cell>
          <cell r="K128">
            <v>15.483703105236309</v>
          </cell>
          <cell r="L128">
            <v>17.414491266075505</v>
          </cell>
          <cell r="M128">
            <v>20.582735063324616</v>
          </cell>
          <cell r="N128">
            <v>22.004514664641309</v>
          </cell>
          <cell r="O128">
            <v>23.69989051247255</v>
          </cell>
          <cell r="P128">
            <v>24.072973010204091</v>
          </cell>
          <cell r="Q128">
            <v>25.034474598040912</v>
          </cell>
          <cell r="R128">
            <v>25.707332786451698</v>
          </cell>
          <cell r="S128">
            <v>27.248189270039934</v>
          </cell>
          <cell r="T128">
            <v>30.155940368595843</v>
          </cell>
          <cell r="U128">
            <v>31.718661268830871</v>
          </cell>
        </row>
        <row r="129">
          <cell r="A129" t="str">
            <v>Insurance and pension funding</v>
          </cell>
          <cell r="B129">
            <v>1.0873968079251515</v>
          </cell>
          <cell r="C129">
            <v>0.82004235134677284</v>
          </cell>
          <cell r="D129">
            <v>1.14684270765206</v>
          </cell>
          <cell r="E129">
            <v>1.2746106015855743</v>
          </cell>
          <cell r="F129">
            <v>1.4422940156114485</v>
          </cell>
          <cell r="G129">
            <v>1.5290951184019048</v>
          </cell>
          <cell r="H129">
            <v>3.351824721256444</v>
          </cell>
          <cell r="I129">
            <v>6.5507178571428595</v>
          </cell>
          <cell r="J129">
            <v>5.4648789173789156</v>
          </cell>
          <cell r="K129">
            <v>4.9839000000000002</v>
          </cell>
          <cell r="L129">
            <v>6.7155000000000005</v>
          </cell>
          <cell r="M129">
            <v>5.7969424920127803</v>
          </cell>
          <cell r="N129">
            <v>6.0985227272727283</v>
          </cell>
          <cell r="O129">
            <v>10.013626606851471</v>
          </cell>
          <cell r="P129">
            <v>10.568421464243421</v>
          </cell>
          <cell r="Q129">
            <v>8.0558330135821095</v>
          </cell>
          <cell r="R129">
            <v>5.7602939391078714</v>
          </cell>
          <cell r="S129">
            <v>5.3286815950151496</v>
          </cell>
          <cell r="T129">
            <v>8.5011258411624748</v>
          </cell>
          <cell r="U129">
            <v>10.891751426081282</v>
          </cell>
        </row>
        <row r="130">
          <cell r="A130" t="str">
            <v>Activities auxiliary to financial intermediation</v>
          </cell>
        </row>
        <row r="132">
          <cell r="A132" t="str">
            <v>Real Estate, Renting &amp; Business Services</v>
          </cell>
          <cell r="B132">
            <v>146.47782655667328</v>
          </cell>
          <cell r="C132">
            <v>147.59479097207944</v>
          </cell>
          <cell r="D132">
            <v>148.77054298829643</v>
          </cell>
          <cell r="E132">
            <v>150.00817668957748</v>
          </cell>
          <cell r="F132">
            <v>151.31094900671548</v>
          </cell>
          <cell r="G132">
            <v>152.68228828791328</v>
          </cell>
          <cell r="H132">
            <v>154.12580332075314</v>
          </cell>
          <cell r="I132">
            <v>155.64529282900563</v>
          </cell>
          <cell r="J132">
            <v>157.24475546927138</v>
          </cell>
          <cell r="K132">
            <v>158.92840035376167</v>
          </cell>
          <cell r="L132">
            <v>160.70065812690933</v>
          </cell>
          <cell r="M132">
            <v>162.56619262495948</v>
          </cell>
          <cell r="N132">
            <v>157.18400458449943</v>
          </cell>
          <cell r="O132">
            <v>166.59698738528954</v>
          </cell>
          <cell r="P132">
            <v>169.09685528953261</v>
          </cell>
          <cell r="Q132">
            <v>170.48567079188993</v>
          </cell>
          <cell r="R132">
            <v>172.2685223204974</v>
          </cell>
          <cell r="S132">
            <v>174.94925922039639</v>
          </cell>
          <cell r="T132">
            <v>176.87422210273346</v>
          </cell>
          <cell r="U132">
            <v>178.53434109857449</v>
          </cell>
        </row>
        <row r="133">
          <cell r="A133" t="str">
            <v>Owner Occupied Dwellings</v>
          </cell>
          <cell r="B133">
            <v>131.78437005450633</v>
          </cell>
          <cell r="C133">
            <v>132.80617003959108</v>
          </cell>
          <cell r="D133">
            <v>133.88174897125921</v>
          </cell>
          <cell r="E133">
            <v>135.01393732038358</v>
          </cell>
          <cell r="F133">
            <v>136.2057145299882</v>
          </cell>
          <cell r="G133">
            <v>137.46021685588775</v>
          </cell>
          <cell r="H133">
            <v>138.78074561999256</v>
          </cell>
          <cell r="I133">
            <v>140.17077589799766</v>
          </cell>
          <cell r="J133">
            <v>141.63396566431879</v>
          </cell>
          <cell r="K133">
            <v>143.17416541834106</v>
          </cell>
          <cell r="L133">
            <v>144.79542831731186</v>
          </cell>
          <cell r="M133">
            <v>146.50202084254425</v>
          </cell>
          <cell r="N133">
            <v>148.29843402699944</v>
          </cell>
          <cell r="O133">
            <v>150.18939527379439</v>
          </cell>
          <cell r="P133">
            <v>152.47627653163696</v>
          </cell>
          <cell r="Q133">
            <v>153.7467661193273</v>
          </cell>
          <cell r="R133">
            <v>155.3777201946879</v>
          </cell>
          <cell r="S133">
            <v>157.83006056162506</v>
          </cell>
          <cell r="T133">
            <v>159.59101822270281</v>
          </cell>
          <cell r="U133">
            <v>161.10969647403499</v>
          </cell>
        </row>
        <row r="134">
          <cell r="A134" t="str">
            <v>Real estate activities</v>
          </cell>
          <cell r="B134">
            <v>14.693456502166953</v>
          </cell>
          <cell r="C134">
            <v>14.788620932488367</v>
          </cell>
          <cell r="D134">
            <v>14.88879401703722</v>
          </cell>
          <cell r="E134">
            <v>14.994239369193913</v>
          </cell>
          <cell r="F134">
            <v>15.105234476727269</v>
          </cell>
          <cell r="G134">
            <v>15.22207143202554</v>
          </cell>
          <cell r="H134">
            <v>15.345057700760565</v>
          </cell>
          <cell r="I134">
            <v>15.474516931007956</v>
          </cell>
          <cell r="J134">
            <v>15.610789804952582</v>
          </cell>
          <cell r="K134">
            <v>15.754234935420605</v>
          </cell>
          <cell r="L134">
            <v>15.905229809597472</v>
          </cell>
          <cell r="M134">
            <v>16.064171782415226</v>
          </cell>
          <cell r="N134">
            <v>8.8855705574999995</v>
          </cell>
          <cell r="O134">
            <v>16.407592111495145</v>
          </cell>
          <cell r="P134">
            <v>16.620578757895668</v>
          </cell>
          <cell r="Q134">
            <v>16.738904672562629</v>
          </cell>
          <cell r="R134">
            <v>16.890802125809511</v>
          </cell>
          <cell r="S134">
            <v>17.119198658771317</v>
          </cell>
          <cell r="T134">
            <v>17.283203880030634</v>
          </cell>
          <cell r="U134">
            <v>17.424644624539511</v>
          </cell>
        </row>
        <row r="135">
          <cell r="A135" t="str">
            <v>Renting of machinery and equipment</v>
          </cell>
        </row>
        <row r="136">
          <cell r="A136" t="str">
            <v>Computer and related activities</v>
          </cell>
        </row>
        <row r="137">
          <cell r="A137" t="str">
            <v>Business services</v>
          </cell>
        </row>
        <row r="139">
          <cell r="A139" t="str">
            <v>Public Administration, Defence and</v>
          </cell>
          <cell r="B139" t="e">
            <v>#REF!</v>
          </cell>
          <cell r="C139" t="e">
            <v>#REF!</v>
          </cell>
          <cell r="D139" t="e">
            <v>#REF!</v>
          </cell>
          <cell r="E139" t="e">
            <v>#REF!</v>
          </cell>
          <cell r="F139" t="e">
            <v>#REF!</v>
          </cell>
          <cell r="G139" t="e">
            <v>#REF!</v>
          </cell>
          <cell r="H139" t="e">
            <v>#REF!</v>
          </cell>
          <cell r="I139" t="e">
            <v>#REF!</v>
          </cell>
          <cell r="J139" t="e">
            <v>#REF!</v>
          </cell>
          <cell r="K139" t="e">
            <v>#REF!</v>
          </cell>
          <cell r="L139" t="e">
            <v>#REF!</v>
          </cell>
          <cell r="M139" t="e">
            <v>#REF!</v>
          </cell>
          <cell r="N139" t="e">
            <v>#REF!</v>
          </cell>
          <cell r="O139" t="e">
            <v>#REF!</v>
          </cell>
          <cell r="P139" t="e">
            <v>#REF!</v>
          </cell>
          <cell r="Q139" t="e">
            <v>#REF!</v>
          </cell>
          <cell r="R139" t="e">
            <v>#REF!</v>
          </cell>
          <cell r="S139" t="e">
            <v>#REF!</v>
          </cell>
          <cell r="T139" t="e">
            <v>#REF!</v>
          </cell>
          <cell r="U139" t="e">
            <v>#REF!</v>
          </cell>
        </row>
        <row r="140">
          <cell r="A140" t="str">
            <v>Compulsory Social Security</v>
          </cell>
        </row>
        <row r="141">
          <cell r="A141" t="str">
            <v xml:space="preserve">  Central</v>
          </cell>
          <cell r="B141">
            <v>41.186501664142412</v>
          </cell>
          <cell r="C141">
            <v>43.023336851425142</v>
          </cell>
          <cell r="D141">
            <v>45.472450434468783</v>
          </cell>
          <cell r="E141">
            <v>47.352403818636084</v>
          </cell>
          <cell r="F141">
            <v>48.249262313835168</v>
          </cell>
          <cell r="G141">
            <v>48.223391395704425</v>
          </cell>
          <cell r="H141">
            <v>49.215109924049564</v>
          </cell>
          <cell r="I141">
            <v>50.793235930024871</v>
          </cell>
          <cell r="J141">
            <v>52.242007345346458</v>
          </cell>
          <cell r="K141">
            <v>53.682155121291139</v>
          </cell>
          <cell r="L141">
            <v>55.432753914804728</v>
          </cell>
          <cell r="M141">
            <v>57.105739953926083</v>
          </cell>
          <cell r="N141">
            <v>58.83046782930893</v>
          </cell>
          <cell r="O141">
            <v>59.347886191923784</v>
          </cell>
          <cell r="P141">
            <v>66.204459180563262</v>
          </cell>
          <cell r="Q141">
            <v>69.763660927818876</v>
          </cell>
          <cell r="R141">
            <v>77.142221254543855</v>
          </cell>
          <cell r="S141">
            <v>82.883510544466432</v>
          </cell>
          <cell r="T141">
            <v>81.992975386008723</v>
          </cell>
          <cell r="U141">
            <v>83.069587250200954</v>
          </cell>
        </row>
        <row r="142">
          <cell r="A142" t="str">
            <v xml:space="preserve">  NIS</v>
          </cell>
          <cell r="B142">
            <v>0.62682352941176478</v>
          </cell>
          <cell r="C142">
            <v>1.1839999999999999</v>
          </cell>
          <cell r="D142">
            <v>1.5322352941176474</v>
          </cell>
          <cell r="E142">
            <v>1.2536470588235296</v>
          </cell>
          <cell r="F142">
            <v>1.323294117647059</v>
          </cell>
          <cell r="G142">
            <v>1.3929411764705883</v>
          </cell>
          <cell r="H142">
            <v>1.4625882352941175</v>
          </cell>
          <cell r="I142">
            <v>1.6018823529411765</v>
          </cell>
          <cell r="J142">
            <v>1.7411764705882351</v>
          </cell>
          <cell r="K142">
            <v>1.5322352941176474</v>
          </cell>
          <cell r="L142">
            <v>1.6018823529411765</v>
          </cell>
          <cell r="M142">
            <v>1.9501176470588237</v>
          </cell>
          <cell r="N142">
            <v>1.9501176470588237</v>
          </cell>
          <cell r="O142">
            <v>2.0197647058823529</v>
          </cell>
          <cell r="P142">
            <v>2.0894117647058827</v>
          </cell>
          <cell r="Q142">
            <v>1.8108235294117645</v>
          </cell>
          <cell r="R142">
            <v>1.6715294117647059</v>
          </cell>
          <cell r="S142">
            <v>1.6715294117647059</v>
          </cell>
          <cell r="T142">
            <v>2.3679999999999999</v>
          </cell>
          <cell r="U142">
            <v>2.6465882352941179</v>
          </cell>
        </row>
        <row r="144">
          <cell r="A144" t="str">
            <v>Education</v>
          </cell>
          <cell r="B144" t="e">
            <v>#DIV/0!</v>
          </cell>
          <cell r="C144" t="e">
            <v>#DIV/0!</v>
          </cell>
          <cell r="D144" t="e">
            <v>#DIV/0!</v>
          </cell>
          <cell r="E144" t="e">
            <v>#DIV/0!</v>
          </cell>
          <cell r="F144" t="e">
            <v>#DIV/0!</v>
          </cell>
          <cell r="G144" t="e">
            <v>#DIV/0!</v>
          </cell>
          <cell r="H144" t="e">
            <v>#DIV/0!</v>
          </cell>
          <cell r="I144" t="e">
            <v>#DIV/0!</v>
          </cell>
          <cell r="J144" t="e">
            <v>#DIV/0!</v>
          </cell>
          <cell r="K144" t="e">
            <v>#DIV/0!</v>
          </cell>
          <cell r="L144" t="e">
            <v>#DIV/0!</v>
          </cell>
          <cell r="M144" t="e">
            <v>#DIV/0!</v>
          </cell>
          <cell r="N144" t="e">
            <v>#DIV/0!</v>
          </cell>
          <cell r="O144" t="e">
            <v>#REF!</v>
          </cell>
          <cell r="P144" t="e">
            <v>#REF!</v>
          </cell>
          <cell r="Q144" t="e">
            <v>#REF!</v>
          </cell>
          <cell r="R144" t="e">
            <v>#REF!</v>
          </cell>
          <cell r="S144" t="e">
            <v>#REF!</v>
          </cell>
          <cell r="T144" t="e">
            <v>#REF!</v>
          </cell>
          <cell r="U144" t="e">
            <v>#REF!</v>
          </cell>
        </row>
        <row r="145">
          <cell r="A145" t="str">
            <v>Public</v>
          </cell>
          <cell r="B145" t="e">
            <v>#DIV/0!</v>
          </cell>
          <cell r="C145" t="e">
            <v>#DIV/0!</v>
          </cell>
          <cell r="D145" t="e">
            <v>#DIV/0!</v>
          </cell>
          <cell r="E145" t="e">
            <v>#DIV/0!</v>
          </cell>
          <cell r="F145" t="e">
            <v>#DIV/0!</v>
          </cell>
          <cell r="G145" t="e">
            <v>#DIV/0!</v>
          </cell>
          <cell r="H145" t="e">
            <v>#DIV/0!</v>
          </cell>
          <cell r="I145" t="e">
            <v>#DIV/0!</v>
          </cell>
          <cell r="J145" t="e">
            <v>#DIV/0!</v>
          </cell>
          <cell r="K145" t="e">
            <v>#DIV/0!</v>
          </cell>
          <cell r="L145" t="e">
            <v>#DIV/0!</v>
          </cell>
          <cell r="M145" t="e">
            <v>#DIV/0!</v>
          </cell>
          <cell r="N145" t="e">
            <v>#DIV/0!</v>
          </cell>
          <cell r="O145">
            <v>59.980942126514144</v>
          </cell>
          <cell r="P145">
            <v>57.671069986541042</v>
          </cell>
          <cell r="Q145">
            <v>62.10148048452222</v>
          </cell>
          <cell r="R145">
            <v>55.058263795423962</v>
          </cell>
          <cell r="S145">
            <v>56.156399730820993</v>
          </cell>
          <cell r="T145">
            <v>54.603862718707944</v>
          </cell>
          <cell r="U145">
            <v>60.435343203230147</v>
          </cell>
        </row>
        <row r="146">
          <cell r="A146" t="str">
            <v>Private</v>
          </cell>
          <cell r="B146" t="e">
            <v>#REF!</v>
          </cell>
          <cell r="C146" t="e">
            <v>#REF!</v>
          </cell>
          <cell r="D146" t="e">
            <v>#REF!</v>
          </cell>
          <cell r="E146" t="e">
            <v>#REF!</v>
          </cell>
          <cell r="F146" t="e">
            <v>#REF!</v>
          </cell>
          <cell r="G146" t="e">
            <v>#REF!</v>
          </cell>
          <cell r="H146" t="e">
            <v>#REF!</v>
          </cell>
          <cell r="I146" t="e">
            <v>#REF!</v>
          </cell>
          <cell r="J146" t="e">
            <v>#REF!</v>
          </cell>
          <cell r="K146" t="e">
            <v>#REF!</v>
          </cell>
          <cell r="L146" t="e">
            <v>#REF!</v>
          </cell>
          <cell r="M146" t="e">
            <v>#REF!</v>
          </cell>
          <cell r="N146" t="e">
            <v>#REF!</v>
          </cell>
          <cell r="O146" t="e">
            <v>#REF!</v>
          </cell>
          <cell r="P146" t="e">
            <v>#REF!</v>
          </cell>
          <cell r="Q146" t="e">
            <v>#REF!</v>
          </cell>
          <cell r="R146" t="e">
            <v>#REF!</v>
          </cell>
          <cell r="S146" t="e">
            <v>#REF!</v>
          </cell>
          <cell r="T146" t="e">
            <v>#REF!</v>
          </cell>
          <cell r="U146" t="e">
            <v>#REF!</v>
          </cell>
        </row>
        <row r="148">
          <cell r="A148" t="str">
            <v>Health and Social Work</v>
          </cell>
          <cell r="B148" t="e">
            <v>#DIV/0!</v>
          </cell>
          <cell r="C148" t="e">
            <v>#DIV/0!</v>
          </cell>
          <cell r="D148" t="e">
            <v>#DIV/0!</v>
          </cell>
          <cell r="E148" t="e">
            <v>#DIV/0!</v>
          </cell>
          <cell r="F148" t="e">
            <v>#DIV/0!</v>
          </cell>
          <cell r="G148" t="e">
            <v>#DIV/0!</v>
          </cell>
          <cell r="H148" t="e">
            <v>#DIV/0!</v>
          </cell>
          <cell r="I148" t="e">
            <v>#DIV/0!</v>
          </cell>
          <cell r="J148" t="e">
            <v>#DIV/0!</v>
          </cell>
          <cell r="K148" t="e">
            <v>#DIV/0!</v>
          </cell>
          <cell r="L148" t="e">
            <v>#DIV/0!</v>
          </cell>
          <cell r="M148" t="e">
            <v>#DIV/0!</v>
          </cell>
          <cell r="N148" t="e">
            <v>#DIV/0!</v>
          </cell>
          <cell r="O148">
            <v>36.241801084720763</v>
          </cell>
          <cell r="P148">
            <v>39.775403021344943</v>
          </cell>
          <cell r="Q148">
            <v>40.023974036525217</v>
          </cell>
          <cell r="R148">
            <v>41.764309518809213</v>
          </cell>
          <cell r="S148">
            <v>42.054036756554048</v>
          </cell>
          <cell r="T148">
            <v>44.757109500352058</v>
          </cell>
          <cell r="U148">
            <v>44.858288719087085</v>
          </cell>
        </row>
        <row r="149">
          <cell r="A149" t="str">
            <v>Public</v>
          </cell>
          <cell r="B149" t="e">
            <v>#DIV/0!</v>
          </cell>
          <cell r="C149" t="e">
            <v>#DIV/0!</v>
          </cell>
          <cell r="D149" t="e">
            <v>#DIV/0!</v>
          </cell>
          <cell r="E149" t="e">
            <v>#DIV/0!</v>
          </cell>
          <cell r="F149" t="e">
            <v>#DIV/0!</v>
          </cell>
          <cell r="G149" t="e">
            <v>#DIV/0!</v>
          </cell>
          <cell r="H149" t="e">
            <v>#DIV/0!</v>
          </cell>
          <cell r="I149" t="e">
            <v>#DIV/0!</v>
          </cell>
          <cell r="J149" t="e">
            <v>#DIV/0!</v>
          </cell>
          <cell r="K149" t="e">
            <v>#DIV/0!</v>
          </cell>
          <cell r="L149" t="e">
            <v>#DIV/0!</v>
          </cell>
          <cell r="M149" t="e">
            <v>#DIV/0!</v>
          </cell>
          <cell r="N149" t="e">
            <v>#DIV/0!</v>
          </cell>
          <cell r="O149">
            <v>22.91606958730252</v>
          </cell>
          <cell r="P149">
            <v>25.150403021344946</v>
          </cell>
          <cell r="Q149">
            <v>24.545974036525216</v>
          </cell>
          <cell r="R149">
            <v>25.475309518809219</v>
          </cell>
          <cell r="S149">
            <v>25.652036756554047</v>
          </cell>
          <cell r="T149">
            <v>26.932109500352063</v>
          </cell>
          <cell r="U149">
            <v>26.164288719087086</v>
          </cell>
        </row>
        <row r="150">
          <cell r="A150" t="str">
            <v>Private</v>
          </cell>
          <cell r="B150">
            <v>2.8328313253012052</v>
          </cell>
          <cell r="C150">
            <v>3.6034853700516352</v>
          </cell>
          <cell r="D150">
            <v>4.0991824440619622</v>
          </cell>
          <cell r="E150">
            <v>4.2966867469879526</v>
          </cell>
          <cell r="F150">
            <v>5.5824010327022382</v>
          </cell>
          <cell r="G150">
            <v>6.2484939759036155</v>
          </cell>
          <cell r="H150">
            <v>7.5129087779690185</v>
          </cell>
          <cell r="I150">
            <v>7.8846815834767643</v>
          </cell>
          <cell r="J150">
            <v>8.1577022375215158</v>
          </cell>
          <cell r="K150">
            <v>8.8160499139414803</v>
          </cell>
          <cell r="L150">
            <v>10.558734939759036</v>
          </cell>
          <cell r="M150">
            <v>11.366179001721171</v>
          </cell>
          <cell r="N150">
            <v>12.864888123924267</v>
          </cell>
          <cell r="O150">
            <v>13.325731497418245</v>
          </cell>
          <cell r="P150">
            <v>14.625</v>
          </cell>
          <cell r="Q150">
            <v>15.478</v>
          </cell>
          <cell r="R150">
            <v>16.288999999999998</v>
          </cell>
          <cell r="S150">
            <v>16.402000000000001</v>
          </cell>
          <cell r="T150">
            <v>17.824999999999999</v>
          </cell>
          <cell r="U150">
            <v>18.693999999999999</v>
          </cell>
        </row>
        <row r="152">
          <cell r="A152" t="str">
            <v>Other community, social &amp; personal services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 t="str">
            <v>Public</v>
          </cell>
        </row>
        <row r="154">
          <cell r="A154" t="str">
            <v>Private</v>
          </cell>
        </row>
        <row r="156">
          <cell r="A156" t="str">
            <v>Private Households with Employed Persons</v>
          </cell>
        </row>
        <row r="158">
          <cell r="A158" t="str">
            <v>Less FISIM</v>
          </cell>
          <cell r="B158">
            <v>3.0762997113381312</v>
          </cell>
          <cell r="C158">
            <v>3.6087441762820989</v>
          </cell>
          <cell r="D158">
            <v>3.7889252675637146</v>
          </cell>
          <cell r="E158">
            <v>3.6222131561153379</v>
          </cell>
          <cell r="F158">
            <v>3.5540985619475749</v>
          </cell>
          <cell r="G158">
            <v>4.0259829884032676</v>
          </cell>
          <cell r="H158">
            <v>4.2363147928396208</v>
          </cell>
          <cell r="I158">
            <v>4.5699761524644122</v>
          </cell>
          <cell r="J158">
            <v>4.7207747956987145</v>
          </cell>
          <cell r="K158">
            <v>5.1225740581562391</v>
          </cell>
          <cell r="L158">
            <v>5.7613492450277342</v>
          </cell>
          <cell r="M158">
            <v>6.8095199168235636</v>
          </cell>
          <cell r="N158">
            <v>7.2798964961612009</v>
          </cell>
          <cell r="O158">
            <v>7.8407886986206963</v>
          </cell>
          <cell r="P158">
            <v>7.9642180043521806</v>
          </cell>
          <cell r="Q158">
            <v>8.282317819186737</v>
          </cell>
          <cell r="R158">
            <v>8.5049238635770799</v>
          </cell>
          <cell r="S158">
            <v>9.0146954212286605</v>
          </cell>
          <cell r="T158">
            <v>9.9766856017301535</v>
          </cell>
          <cell r="U158">
            <v>10.493690706340777</v>
          </cell>
        </row>
        <row r="160">
          <cell r="A160" t="str">
            <v>Gross Value Added at Basic Prices</v>
          </cell>
          <cell r="B160" t="e">
            <v>#REF!</v>
          </cell>
          <cell r="C160" t="e">
            <v>#REF!</v>
          </cell>
          <cell r="D160" t="e">
            <v>#REF!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I160" t="e">
            <v>#REF!</v>
          </cell>
          <cell r="J160" t="e">
            <v>#REF!</v>
          </cell>
          <cell r="K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 t="e">
            <v>#REF!</v>
          </cell>
          <cell r="Q160" t="e">
            <v>#REF!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</row>
        <row r="162">
          <cell r="A162" t="str">
            <v>GROWTH RATE</v>
          </cell>
          <cell r="B162" t="str">
            <v xml:space="preserve">NA 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</row>
        <row r="164">
          <cell r="A164" t="str">
            <v>Taxes on products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</row>
        <row r="165">
          <cell r="A165" t="str">
            <v>Less Subsidies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7">
          <cell r="A167" t="str">
            <v>GDP at market Prices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  <cell r="U167" t="e">
            <v>#REF!</v>
          </cell>
        </row>
        <row r="169">
          <cell r="A169" t="str">
            <v>GROWTH RATE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 t="e">
            <v>#REF!</v>
          </cell>
          <cell r="Q169" t="e">
            <v>#REF!</v>
          </cell>
          <cell r="R169" t="e">
            <v>#REF!</v>
          </cell>
          <cell r="S169" t="e">
            <v>#REF!</v>
          </cell>
          <cell r="T169" t="e">
            <v>#REF!</v>
          </cell>
          <cell r="U169" t="e">
            <v>#REF!</v>
          </cell>
        </row>
        <row r="171">
          <cell r="A171" t="str">
            <v>SOURCE:  Grenada Statistical Office \ ECCB</v>
          </cell>
        </row>
        <row r="172">
          <cell r="A172" t="str">
            <v>Date:  21 May 2010</v>
          </cell>
        </row>
        <row r="174">
          <cell r="A174" t="str">
            <v>GRENADA</v>
          </cell>
        </row>
        <row r="175">
          <cell r="A175" t="str">
            <v>PERCENTAGE CONTRIBUTION OF GROSS DOMESTIC PRODUCT BY ECONOMIC ACTIVITY</v>
          </cell>
        </row>
        <row r="176">
          <cell r="A176" t="str">
            <v>AT BASIC PRICES, IN CURRENT PRICES: 2000 - 2009</v>
          </cell>
        </row>
        <row r="177">
          <cell r="B177" t="str">
            <v>1977</v>
          </cell>
          <cell r="C177" t="str">
            <v>1978</v>
          </cell>
          <cell r="D177" t="str">
            <v>1979</v>
          </cell>
          <cell r="E177" t="str">
            <v>1980</v>
          </cell>
          <cell r="F177" t="str">
            <v>1981</v>
          </cell>
          <cell r="G177" t="str">
            <v>1982</v>
          </cell>
          <cell r="H177" t="str">
            <v>1983</v>
          </cell>
          <cell r="I177" t="str">
            <v>1984</v>
          </cell>
          <cell r="J177" t="str">
            <v>1985</v>
          </cell>
          <cell r="K177" t="str">
            <v>1986</v>
          </cell>
          <cell r="L177" t="str">
            <v>1987</v>
          </cell>
          <cell r="M177" t="str">
            <v>1988</v>
          </cell>
          <cell r="N177" t="str">
            <v>1989</v>
          </cell>
          <cell r="O177" t="str">
            <v>1990</v>
          </cell>
          <cell r="P177" t="str">
            <v>1991</v>
          </cell>
          <cell r="Q177" t="str">
            <v>1992</v>
          </cell>
          <cell r="R177" t="str">
            <v>1993</v>
          </cell>
          <cell r="S177" t="str">
            <v>1994</v>
          </cell>
          <cell r="T177" t="str">
            <v>1995</v>
          </cell>
          <cell r="U177" t="str">
            <v>1996</v>
          </cell>
        </row>
        <row r="178">
          <cell r="U178">
            <v>0</v>
          </cell>
        </row>
        <row r="179">
          <cell r="A179" t="str">
            <v>Agriculture</v>
          </cell>
          <cell r="B179" t="e">
            <v>#REF!</v>
          </cell>
          <cell r="C179" t="e">
            <v>#REF!</v>
          </cell>
          <cell r="D179" t="e">
            <v>#REF!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  <cell r="U179" t="e">
            <v>#REF!</v>
          </cell>
        </row>
        <row r="180">
          <cell r="A180" t="str">
            <v xml:space="preserve">  Crops</v>
          </cell>
          <cell r="B180" t="e">
            <v>#REF!</v>
          </cell>
          <cell r="C180" t="e">
            <v>#REF!</v>
          </cell>
          <cell r="D180" t="e">
            <v>#REF!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I180" t="e">
            <v>#REF!</v>
          </cell>
          <cell r="J180" t="e">
            <v>#REF!</v>
          </cell>
          <cell r="K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 t="e">
            <v>#REF!</v>
          </cell>
          <cell r="Q180" t="e">
            <v>#REF!</v>
          </cell>
          <cell r="R180" t="e">
            <v>#REF!</v>
          </cell>
          <cell r="S180" t="e">
            <v>#REF!</v>
          </cell>
          <cell r="T180" t="e">
            <v>#REF!</v>
          </cell>
          <cell r="U180" t="e">
            <v>#REF!</v>
          </cell>
        </row>
        <row r="181">
          <cell r="A181" t="str">
            <v xml:space="preserve">    Bananas</v>
          </cell>
          <cell r="B181" t="e">
            <v>#REF!</v>
          </cell>
          <cell r="C181" t="e">
            <v>#REF!</v>
          </cell>
          <cell r="D181" t="e">
            <v>#REF!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  <cell r="U181" t="e">
            <v>#REF!</v>
          </cell>
        </row>
        <row r="182">
          <cell r="A182" t="str">
            <v xml:space="preserve">    Nutmegs</v>
          </cell>
        </row>
        <row r="183">
          <cell r="A183" t="str">
            <v xml:space="preserve">    Other Crops</v>
          </cell>
          <cell r="B183" t="e">
            <v>#REF!</v>
          </cell>
          <cell r="C183" t="e">
            <v>#REF!</v>
          </cell>
          <cell r="D183" t="e">
            <v>#REF!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  <cell r="U183" t="e">
            <v>#REF!</v>
          </cell>
        </row>
        <row r="184">
          <cell r="A184" t="str">
            <v xml:space="preserve">  Livestock</v>
          </cell>
          <cell r="B184" t="e">
            <v>#REF!</v>
          </cell>
          <cell r="C184" t="e">
            <v>#REF!</v>
          </cell>
          <cell r="D184" t="e">
            <v>#REF!</v>
          </cell>
          <cell r="E184" t="e">
            <v>#REF!</v>
          </cell>
          <cell r="F184" t="e">
            <v>#REF!</v>
          </cell>
          <cell r="G184" t="e">
            <v>#REF!</v>
          </cell>
          <cell r="H184" t="e">
            <v>#REF!</v>
          </cell>
          <cell r="I184" t="e">
            <v>#REF!</v>
          </cell>
          <cell r="J184" t="e">
            <v>#REF!</v>
          </cell>
          <cell r="K184" t="e">
            <v>#REF!</v>
          </cell>
          <cell r="L184" t="e">
            <v>#REF!</v>
          </cell>
          <cell r="M184" t="e">
            <v>#REF!</v>
          </cell>
          <cell r="N184" t="e">
            <v>#REF!</v>
          </cell>
          <cell r="O184" t="e">
            <v>#REF!</v>
          </cell>
          <cell r="P184" t="e">
            <v>#REF!</v>
          </cell>
          <cell r="Q184" t="e">
            <v>#REF!</v>
          </cell>
          <cell r="R184" t="e">
            <v>#REF!</v>
          </cell>
          <cell r="S184" t="e">
            <v>#REF!</v>
          </cell>
          <cell r="T184" t="e">
            <v>#REF!</v>
          </cell>
          <cell r="U184" t="e">
            <v>#REF!</v>
          </cell>
        </row>
        <row r="185">
          <cell r="A185" t="str">
            <v xml:space="preserve">  Forestry</v>
          </cell>
          <cell r="B185" t="e">
            <v>#REF!</v>
          </cell>
          <cell r="C185" t="e">
            <v>#REF!</v>
          </cell>
          <cell r="D185" t="e">
            <v>#REF!</v>
          </cell>
          <cell r="E185" t="e">
            <v>#REF!</v>
          </cell>
          <cell r="F185" t="e">
            <v>#REF!</v>
          </cell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  <cell r="U185" t="e">
            <v>#REF!</v>
          </cell>
        </row>
        <row r="186">
          <cell r="A186" t="str">
            <v xml:space="preserve">  Fishing</v>
          </cell>
          <cell r="B186" t="e">
            <v>#REF!</v>
          </cell>
          <cell r="C186" t="e">
            <v>#REF!</v>
          </cell>
          <cell r="D186" t="e">
            <v>#REF!</v>
          </cell>
          <cell r="E186" t="e">
            <v>#REF!</v>
          </cell>
          <cell r="F186" t="e">
            <v>#REF!</v>
          </cell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  <cell r="U186" t="e">
            <v>#REF!</v>
          </cell>
        </row>
        <row r="188">
          <cell r="A188" t="str">
            <v>Mining &amp; Quarrying</v>
          </cell>
          <cell r="B188" t="e">
            <v>#REF!</v>
          </cell>
          <cell r="C188" t="e">
            <v>#REF!</v>
          </cell>
          <cell r="D188" t="e">
            <v>#REF!</v>
          </cell>
          <cell r="E188" t="e">
            <v>#REF!</v>
          </cell>
          <cell r="F188" t="e">
            <v>#REF!</v>
          </cell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  <cell r="U188" t="e">
            <v>#REF!</v>
          </cell>
        </row>
        <row r="190">
          <cell r="A190" t="str">
            <v>Manufacturing</v>
          </cell>
          <cell r="B190" t="e">
            <v>#REF!</v>
          </cell>
          <cell r="C190" t="e">
            <v>#REF!</v>
          </cell>
          <cell r="D190" t="e">
            <v>#REF!</v>
          </cell>
          <cell r="E190" t="e">
            <v>#REF!</v>
          </cell>
          <cell r="F190" t="e">
            <v>#REF!</v>
          </cell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  <cell r="U190" t="e">
            <v>#REF!</v>
          </cell>
        </row>
        <row r="192">
          <cell r="A192" t="str">
            <v>Electricity &amp; Water</v>
          </cell>
          <cell r="B192" t="e">
            <v>#REF!</v>
          </cell>
          <cell r="C192" t="e">
            <v>#REF!</v>
          </cell>
          <cell r="D192" t="e">
            <v>#REF!</v>
          </cell>
          <cell r="E192" t="e">
            <v>#REF!</v>
          </cell>
          <cell r="F192" t="e">
            <v>#REF!</v>
          </cell>
          <cell r="G192" t="e">
            <v>#REF!</v>
          </cell>
          <cell r="H192" t="e">
            <v>#REF!</v>
          </cell>
          <cell r="I192" t="e">
            <v>#REF!</v>
          </cell>
          <cell r="J192" t="e">
            <v>#REF!</v>
          </cell>
          <cell r="K192" t="e">
            <v>#REF!</v>
          </cell>
          <cell r="L192" t="e">
            <v>#REF!</v>
          </cell>
          <cell r="M192" t="e">
            <v>#REF!</v>
          </cell>
          <cell r="N192" t="e">
            <v>#REF!</v>
          </cell>
          <cell r="O192" t="e">
            <v>#REF!</v>
          </cell>
          <cell r="P192" t="e">
            <v>#REF!</v>
          </cell>
          <cell r="Q192" t="e">
            <v>#REF!</v>
          </cell>
          <cell r="R192" t="e">
            <v>#REF!</v>
          </cell>
          <cell r="S192" t="e">
            <v>#REF!</v>
          </cell>
          <cell r="T192" t="e">
            <v>#REF!</v>
          </cell>
          <cell r="U192" t="e">
            <v>#REF!</v>
          </cell>
        </row>
        <row r="193">
          <cell r="A193" t="str">
            <v xml:space="preserve">  Electricity</v>
          </cell>
          <cell r="B193" t="e">
            <v>#REF!</v>
          </cell>
          <cell r="C193" t="e">
            <v>#REF!</v>
          </cell>
          <cell r="D193" t="e">
            <v>#REF!</v>
          </cell>
          <cell r="E193" t="e">
            <v>#REF!</v>
          </cell>
          <cell r="F193" t="e">
            <v>#REF!</v>
          </cell>
          <cell r="G193" t="e">
            <v>#REF!</v>
          </cell>
          <cell r="H193" t="e">
            <v>#REF!</v>
          </cell>
          <cell r="I193" t="e">
            <v>#REF!</v>
          </cell>
          <cell r="J193" t="e">
            <v>#REF!</v>
          </cell>
          <cell r="K193" t="e">
            <v>#REF!</v>
          </cell>
          <cell r="L193" t="e">
            <v>#REF!</v>
          </cell>
          <cell r="M193" t="e">
            <v>#REF!</v>
          </cell>
          <cell r="N193" t="e">
            <v>#REF!</v>
          </cell>
          <cell r="O193" t="e">
            <v>#REF!</v>
          </cell>
          <cell r="P193" t="e">
            <v>#REF!</v>
          </cell>
          <cell r="Q193" t="e">
            <v>#REF!</v>
          </cell>
          <cell r="R193" t="e">
            <v>#REF!</v>
          </cell>
          <cell r="S193" t="e">
            <v>#REF!</v>
          </cell>
          <cell r="T193" t="e">
            <v>#REF!</v>
          </cell>
          <cell r="U193" t="e">
            <v>#REF!</v>
          </cell>
        </row>
        <row r="194">
          <cell r="A194" t="str">
            <v xml:space="preserve">  Water</v>
          </cell>
          <cell r="B194" t="e">
            <v>#REF!</v>
          </cell>
          <cell r="C194" t="e">
            <v>#REF!</v>
          </cell>
          <cell r="D194" t="e">
            <v>#REF!</v>
          </cell>
          <cell r="E194" t="e">
            <v>#REF!</v>
          </cell>
          <cell r="F194" t="e">
            <v>#REF!</v>
          </cell>
          <cell r="G194" t="e">
            <v>#REF!</v>
          </cell>
          <cell r="H194" t="e">
            <v>#REF!</v>
          </cell>
          <cell r="I194" t="e">
            <v>#REF!</v>
          </cell>
          <cell r="J194" t="e">
            <v>#REF!</v>
          </cell>
          <cell r="K194" t="e">
            <v>#REF!</v>
          </cell>
          <cell r="L194" t="e">
            <v>#REF!</v>
          </cell>
          <cell r="M194" t="e">
            <v>#REF!</v>
          </cell>
          <cell r="N194" t="e">
            <v>#REF!</v>
          </cell>
          <cell r="O194" t="e">
            <v>#REF!</v>
          </cell>
          <cell r="P194" t="e">
            <v>#REF!</v>
          </cell>
          <cell r="Q194" t="e">
            <v>#REF!</v>
          </cell>
          <cell r="R194" t="e">
            <v>#REF!</v>
          </cell>
          <cell r="S194" t="e">
            <v>#REF!</v>
          </cell>
          <cell r="T194" t="e">
            <v>#REF!</v>
          </cell>
          <cell r="U194" t="e">
            <v>#REF!</v>
          </cell>
        </row>
        <row r="196">
          <cell r="A196" t="str">
            <v>Construction</v>
          </cell>
          <cell r="B196" t="e">
            <v>#REF!</v>
          </cell>
          <cell r="C196" t="e">
            <v>#REF!</v>
          </cell>
          <cell r="D196" t="e">
            <v>#REF!</v>
          </cell>
          <cell r="E196" t="e">
            <v>#REF!</v>
          </cell>
          <cell r="F196" t="e">
            <v>#REF!</v>
          </cell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  <cell r="U196" t="e">
            <v>#REF!</v>
          </cell>
        </row>
        <row r="198">
          <cell r="A198" t="str">
            <v>Wholesale &amp; Retail Trade</v>
          </cell>
          <cell r="B198" t="e">
            <v>#REF!</v>
          </cell>
          <cell r="C198" t="e">
            <v>#REF!</v>
          </cell>
          <cell r="D198" t="e">
            <v>#REF!</v>
          </cell>
          <cell r="E198" t="e">
            <v>#REF!</v>
          </cell>
          <cell r="F198" t="e">
            <v>#REF!</v>
          </cell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  <cell r="U198" t="e">
            <v>#REF!</v>
          </cell>
        </row>
        <row r="200">
          <cell r="A200" t="str">
            <v>Hotels &amp; Restaurants</v>
          </cell>
          <cell r="B200" t="e">
            <v>#REF!</v>
          </cell>
          <cell r="C200" t="e">
            <v>#REF!</v>
          </cell>
          <cell r="D200" t="e">
            <v>#REF!</v>
          </cell>
          <cell r="E200" t="e">
            <v>#REF!</v>
          </cell>
          <cell r="F200" t="e">
            <v>#REF!</v>
          </cell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  <cell r="U200" t="e">
            <v>#REF!</v>
          </cell>
        </row>
        <row r="201">
          <cell r="A201" t="str">
            <v xml:space="preserve">Hotels </v>
          </cell>
          <cell r="B201" t="e">
            <v>#REF!</v>
          </cell>
          <cell r="C201" t="e">
            <v>#REF!</v>
          </cell>
          <cell r="D201" t="e">
            <v>#REF!</v>
          </cell>
          <cell r="E201" t="e">
            <v>#REF!</v>
          </cell>
          <cell r="F201" t="e">
            <v>#REF!</v>
          </cell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  <cell r="U201" t="e">
            <v>#REF!</v>
          </cell>
        </row>
        <row r="202">
          <cell r="A202" t="str">
            <v>Restaurants</v>
          </cell>
          <cell r="B202" t="e">
            <v>#REF!</v>
          </cell>
          <cell r="C202" t="e">
            <v>#REF!</v>
          </cell>
          <cell r="D202" t="e">
            <v>#REF!</v>
          </cell>
          <cell r="E202" t="e">
            <v>#REF!</v>
          </cell>
          <cell r="F202" t="e">
            <v>#REF!</v>
          </cell>
          <cell r="G202" t="e">
            <v>#REF!</v>
          </cell>
          <cell r="H202" t="e">
            <v>#REF!</v>
          </cell>
          <cell r="I202" t="e">
            <v>#REF!</v>
          </cell>
          <cell r="J202" t="e">
            <v>#REF!</v>
          </cell>
          <cell r="K202" t="e">
            <v>#REF!</v>
          </cell>
          <cell r="L202" t="e">
            <v>#REF!</v>
          </cell>
          <cell r="M202" t="e">
            <v>#REF!</v>
          </cell>
          <cell r="N202" t="e">
            <v>#REF!</v>
          </cell>
          <cell r="O202" t="e">
            <v>#REF!</v>
          </cell>
          <cell r="P202" t="e">
            <v>#REF!</v>
          </cell>
          <cell r="Q202" t="e">
            <v>#REF!</v>
          </cell>
          <cell r="R202" t="e">
            <v>#REF!</v>
          </cell>
          <cell r="S202" t="e">
            <v>#REF!</v>
          </cell>
          <cell r="T202" t="e">
            <v>#REF!</v>
          </cell>
          <cell r="U202" t="e">
            <v>#REF!</v>
          </cell>
        </row>
        <row r="204">
          <cell r="A204" t="str">
            <v>Transport, Storage &amp; Communications</v>
          </cell>
          <cell r="B204" t="e">
            <v>#REF!</v>
          </cell>
          <cell r="C204" t="e">
            <v>#REF!</v>
          </cell>
          <cell r="D204" t="e">
            <v>#REF!</v>
          </cell>
          <cell r="E204" t="e">
            <v>#REF!</v>
          </cell>
          <cell r="F204" t="e">
            <v>#REF!</v>
          </cell>
          <cell r="G204" t="e">
            <v>#REF!</v>
          </cell>
          <cell r="H204" t="e">
            <v>#REF!</v>
          </cell>
          <cell r="I204" t="e">
            <v>#REF!</v>
          </cell>
          <cell r="J204" t="e">
            <v>#REF!</v>
          </cell>
          <cell r="K204" t="e">
            <v>#REF!</v>
          </cell>
          <cell r="L204" t="e">
            <v>#REF!</v>
          </cell>
          <cell r="M204" t="e">
            <v>#REF!</v>
          </cell>
          <cell r="N204" t="e">
            <v>#REF!</v>
          </cell>
          <cell r="O204" t="e">
            <v>#REF!</v>
          </cell>
          <cell r="P204" t="e">
            <v>#REF!</v>
          </cell>
          <cell r="Q204" t="e">
            <v>#REF!</v>
          </cell>
          <cell r="R204" t="e">
            <v>#REF!</v>
          </cell>
          <cell r="S204" t="e">
            <v>#REF!</v>
          </cell>
          <cell r="T204" t="e">
            <v>#REF!</v>
          </cell>
          <cell r="U204" t="e">
            <v>#REF!</v>
          </cell>
        </row>
        <row r="205">
          <cell r="A205" t="str">
            <v>Transport &amp;  Storage</v>
          </cell>
          <cell r="B205" t="e">
            <v>#REF!</v>
          </cell>
          <cell r="C205" t="e">
            <v>#REF!</v>
          </cell>
          <cell r="D205" t="e">
            <v>#REF!</v>
          </cell>
          <cell r="E205" t="e">
            <v>#REF!</v>
          </cell>
          <cell r="F205" t="e">
            <v>#REF!</v>
          </cell>
          <cell r="G205" t="e">
            <v>#REF!</v>
          </cell>
          <cell r="H205" t="e">
            <v>#REF!</v>
          </cell>
          <cell r="I205" t="e">
            <v>#REF!</v>
          </cell>
          <cell r="J205" t="e">
            <v>#REF!</v>
          </cell>
          <cell r="K205" t="e">
            <v>#REF!</v>
          </cell>
          <cell r="L205" t="e">
            <v>#REF!</v>
          </cell>
          <cell r="M205" t="e">
            <v>#REF!</v>
          </cell>
          <cell r="N205" t="e">
            <v>#REF!</v>
          </cell>
          <cell r="O205" t="e">
            <v>#REF!</v>
          </cell>
          <cell r="P205" t="e">
            <v>#REF!</v>
          </cell>
          <cell r="Q205" t="e">
            <v>#REF!</v>
          </cell>
          <cell r="R205" t="e">
            <v>#REF!</v>
          </cell>
          <cell r="S205" t="e">
            <v>#REF!</v>
          </cell>
          <cell r="T205" t="e">
            <v>#REF!</v>
          </cell>
          <cell r="U205" t="e">
            <v>#REF!</v>
          </cell>
        </row>
        <row r="206">
          <cell r="A206" t="str">
            <v xml:space="preserve">  Road</v>
          </cell>
          <cell r="B206" t="e">
            <v>#REF!</v>
          </cell>
          <cell r="C206" t="e">
            <v>#REF!</v>
          </cell>
          <cell r="D206" t="e">
            <v>#REF!</v>
          </cell>
          <cell r="E206" t="e">
            <v>#REF!</v>
          </cell>
          <cell r="F206" t="e">
            <v>#REF!</v>
          </cell>
          <cell r="G206" t="e">
            <v>#REF!</v>
          </cell>
          <cell r="H206" t="e">
            <v>#REF!</v>
          </cell>
          <cell r="I206" t="e">
            <v>#REF!</v>
          </cell>
          <cell r="J206" t="e">
            <v>#REF!</v>
          </cell>
          <cell r="K206" t="e">
            <v>#REF!</v>
          </cell>
          <cell r="L206" t="e">
            <v>#REF!</v>
          </cell>
          <cell r="M206" t="e">
            <v>#REF!</v>
          </cell>
          <cell r="N206" t="e">
            <v>#REF!</v>
          </cell>
          <cell r="O206" t="e">
            <v>#REF!</v>
          </cell>
          <cell r="P206" t="e">
            <v>#REF!</v>
          </cell>
          <cell r="Q206" t="e">
            <v>#REF!</v>
          </cell>
          <cell r="R206" t="e">
            <v>#REF!</v>
          </cell>
          <cell r="S206" t="e">
            <v>#REF!</v>
          </cell>
          <cell r="T206" t="e">
            <v>#REF!</v>
          </cell>
          <cell r="U206" t="e">
            <v>#REF!</v>
          </cell>
        </row>
        <row r="207">
          <cell r="A207" t="str">
            <v xml:space="preserve">  Sea</v>
          </cell>
          <cell r="B207" t="e">
            <v>#REF!</v>
          </cell>
          <cell r="C207" t="e">
            <v>#REF!</v>
          </cell>
          <cell r="D207" t="e">
            <v>#REF!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I207" t="e">
            <v>#REF!</v>
          </cell>
          <cell r="J207" t="e">
            <v>#REF!</v>
          </cell>
          <cell r="K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 t="e">
            <v>#REF!</v>
          </cell>
          <cell r="Q207" t="e">
            <v>#REF!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</row>
        <row r="208">
          <cell r="A208" t="str">
            <v xml:space="preserve">  Air</v>
          </cell>
          <cell r="B208" t="e">
            <v>#REF!</v>
          </cell>
          <cell r="C208" t="e">
            <v>#REF!</v>
          </cell>
          <cell r="D208" t="e">
            <v>#REF!</v>
          </cell>
          <cell r="E208" t="e">
            <v>#REF!</v>
          </cell>
          <cell r="F208" t="e">
            <v>#REF!</v>
          </cell>
          <cell r="G208" t="e">
            <v>#REF!</v>
          </cell>
          <cell r="H208" t="e">
            <v>#REF!</v>
          </cell>
          <cell r="I208" t="e">
            <v>#REF!</v>
          </cell>
          <cell r="J208" t="e">
            <v>#REF!</v>
          </cell>
          <cell r="K208" t="e">
            <v>#REF!</v>
          </cell>
          <cell r="L208" t="e">
            <v>#REF!</v>
          </cell>
          <cell r="M208" t="e">
            <v>#REF!</v>
          </cell>
          <cell r="N208" t="e">
            <v>#REF!</v>
          </cell>
          <cell r="O208" t="e">
            <v>#REF!</v>
          </cell>
          <cell r="P208" t="e">
            <v>#REF!</v>
          </cell>
          <cell r="Q208" t="e">
            <v>#REF!</v>
          </cell>
          <cell r="R208" t="e">
            <v>#REF!</v>
          </cell>
          <cell r="S208" t="e">
            <v>#REF!</v>
          </cell>
          <cell r="T208" t="e">
            <v>#REF!</v>
          </cell>
          <cell r="U208" t="e">
            <v>#REF!</v>
          </cell>
        </row>
        <row r="209">
          <cell r="A209" t="str">
            <v>Auxiliary transport activities and storage</v>
          </cell>
          <cell r="B209" t="e">
            <v>#REF!</v>
          </cell>
          <cell r="C209" t="e">
            <v>#REF!</v>
          </cell>
          <cell r="D209" t="e">
            <v>#REF!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I209" t="e">
            <v>#REF!</v>
          </cell>
          <cell r="J209" t="e">
            <v>#REF!</v>
          </cell>
          <cell r="K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 t="e">
            <v>#REF!</v>
          </cell>
          <cell r="Q209" t="e">
            <v>#REF!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</row>
        <row r="210">
          <cell r="A210" t="str">
            <v>Communications</v>
          </cell>
          <cell r="B210" t="e">
            <v>#REF!</v>
          </cell>
          <cell r="C210" t="e">
            <v>#REF!</v>
          </cell>
          <cell r="D210" t="e">
            <v>#REF!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I210" t="e">
            <v>#REF!</v>
          </cell>
          <cell r="J210" t="e">
            <v>#REF!</v>
          </cell>
          <cell r="K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 t="e">
            <v>#REF!</v>
          </cell>
          <cell r="Q210" t="e">
            <v>#REF!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</row>
        <row r="211">
          <cell r="A211" t="str">
            <v>Telecommunication</v>
          </cell>
          <cell r="B211" t="e">
            <v>#REF!</v>
          </cell>
          <cell r="C211" t="e">
            <v>#REF!</v>
          </cell>
          <cell r="D211" t="e">
            <v>#REF!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I211" t="e">
            <v>#REF!</v>
          </cell>
          <cell r="J211" t="e">
            <v>#REF!</v>
          </cell>
          <cell r="K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 t="e">
            <v>#REF!</v>
          </cell>
          <cell r="Q211" t="e">
            <v>#REF!</v>
          </cell>
          <cell r="R211" t="e">
            <v>#REF!</v>
          </cell>
          <cell r="S211" t="e">
            <v>#REF!</v>
          </cell>
          <cell r="T211" t="e">
            <v>#REF!</v>
          </cell>
          <cell r="U211" t="e">
            <v>#REF!</v>
          </cell>
        </row>
        <row r="212">
          <cell r="A212" t="str">
            <v xml:space="preserve">  Postal &amp; Courier Services</v>
          </cell>
          <cell r="B212" t="e">
            <v>#REF!</v>
          </cell>
          <cell r="C212" t="e">
            <v>#REF!</v>
          </cell>
          <cell r="D212" t="e">
            <v>#REF!</v>
          </cell>
          <cell r="E212" t="e">
            <v>#REF!</v>
          </cell>
          <cell r="F212" t="e">
            <v>#REF!</v>
          </cell>
          <cell r="G212" t="e">
            <v>#REF!</v>
          </cell>
          <cell r="H212" t="e">
            <v>#REF!</v>
          </cell>
          <cell r="I212" t="e">
            <v>#REF!</v>
          </cell>
          <cell r="J212" t="e">
            <v>#REF!</v>
          </cell>
          <cell r="K212" t="e">
            <v>#REF!</v>
          </cell>
          <cell r="L212" t="e">
            <v>#REF!</v>
          </cell>
          <cell r="M212" t="e">
            <v>#REF!</v>
          </cell>
          <cell r="N212" t="e">
            <v>#REF!</v>
          </cell>
          <cell r="O212" t="e">
            <v>#REF!</v>
          </cell>
          <cell r="P212" t="e">
            <v>#REF!</v>
          </cell>
          <cell r="Q212" t="e">
            <v>#REF!</v>
          </cell>
          <cell r="R212" t="e">
            <v>#REF!</v>
          </cell>
          <cell r="S212" t="e">
            <v>#REF!</v>
          </cell>
          <cell r="T212" t="e">
            <v>#REF!</v>
          </cell>
          <cell r="U212" t="e">
            <v>#REF!</v>
          </cell>
        </row>
        <row r="214">
          <cell r="A214" t="str">
            <v>Financial Intermediation</v>
          </cell>
          <cell r="B214" t="e">
            <v>#REF!</v>
          </cell>
          <cell r="C214" t="e">
            <v>#REF!</v>
          </cell>
          <cell r="D214" t="e">
            <v>#REF!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I214" t="e">
            <v>#REF!</v>
          </cell>
          <cell r="J214" t="e">
            <v>#REF!</v>
          </cell>
          <cell r="K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 t="e">
            <v>#REF!</v>
          </cell>
          <cell r="Q214" t="e">
            <v>#REF!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</row>
        <row r="215">
          <cell r="A215" t="str">
            <v>Banks &amp; Other Financial Institutions</v>
          </cell>
          <cell r="B215" t="e">
            <v>#REF!</v>
          </cell>
          <cell r="C215" t="e">
            <v>#REF!</v>
          </cell>
          <cell r="D215" t="e">
            <v>#REF!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I215" t="e">
            <v>#REF!</v>
          </cell>
          <cell r="J215" t="e">
            <v>#REF!</v>
          </cell>
          <cell r="K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 t="e">
            <v>#REF!</v>
          </cell>
          <cell r="Q215" t="e">
            <v>#REF!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</row>
        <row r="216">
          <cell r="A216" t="str">
            <v>Insurance and pension funding</v>
          </cell>
          <cell r="B216" t="e">
            <v>#REF!</v>
          </cell>
          <cell r="C216" t="e">
            <v>#REF!</v>
          </cell>
          <cell r="D216" t="e">
            <v>#REF!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I216" t="e">
            <v>#REF!</v>
          </cell>
          <cell r="J216" t="e">
            <v>#REF!</v>
          </cell>
          <cell r="K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 t="e">
            <v>#REF!</v>
          </cell>
          <cell r="Q216" t="e">
            <v>#REF!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</row>
        <row r="217">
          <cell r="A217" t="str">
            <v>Activities auxiliary to financial intermediation</v>
          </cell>
          <cell r="B217" t="e">
            <v>#REF!</v>
          </cell>
          <cell r="C217" t="e">
            <v>#REF!</v>
          </cell>
          <cell r="D217" t="e">
            <v>#REF!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I217" t="e">
            <v>#REF!</v>
          </cell>
          <cell r="J217" t="e">
            <v>#REF!</v>
          </cell>
          <cell r="K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 t="e">
            <v>#REF!</v>
          </cell>
          <cell r="Q217" t="e">
            <v>#REF!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</row>
        <row r="219">
          <cell r="A219" t="str">
            <v>Real Estate &amp; Housing</v>
          </cell>
          <cell r="B219" t="e">
            <v>#REF!</v>
          </cell>
          <cell r="C219" t="e">
            <v>#REF!</v>
          </cell>
          <cell r="D219" t="e">
            <v>#REF!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I219" t="e">
            <v>#REF!</v>
          </cell>
          <cell r="J219" t="e">
            <v>#REF!</v>
          </cell>
          <cell r="K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 t="e">
            <v>#REF!</v>
          </cell>
          <cell r="Q219" t="e">
            <v>#REF!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</row>
        <row r="220">
          <cell r="A220" t="str">
            <v>Owner Occupied Dwellings</v>
          </cell>
          <cell r="B220" t="e">
            <v>#REF!</v>
          </cell>
          <cell r="C220" t="e">
            <v>#REF!</v>
          </cell>
          <cell r="D220" t="e">
            <v>#REF!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I220" t="e">
            <v>#REF!</v>
          </cell>
          <cell r="J220" t="e">
            <v>#REF!</v>
          </cell>
          <cell r="K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 t="e">
            <v>#REF!</v>
          </cell>
          <cell r="Q220" t="e">
            <v>#REF!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</row>
        <row r="221">
          <cell r="A221" t="str">
            <v>Real Estate activities</v>
          </cell>
          <cell r="B221" t="e">
            <v>#REF!</v>
          </cell>
          <cell r="C221" t="e">
            <v>#REF!</v>
          </cell>
          <cell r="D221" t="e">
            <v>#REF!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I221" t="e">
            <v>#REF!</v>
          </cell>
          <cell r="J221" t="e">
            <v>#REF!</v>
          </cell>
          <cell r="K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 t="e">
            <v>#REF!</v>
          </cell>
          <cell r="Q221" t="e">
            <v>#REF!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</row>
        <row r="222">
          <cell r="A222" t="str">
            <v>Renting of machinery and equipment</v>
          </cell>
          <cell r="B222" t="e">
            <v>#REF!</v>
          </cell>
          <cell r="C222" t="e">
            <v>#REF!</v>
          </cell>
          <cell r="D222" t="e">
            <v>#REF!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I222" t="e">
            <v>#REF!</v>
          </cell>
          <cell r="J222" t="e">
            <v>#REF!</v>
          </cell>
          <cell r="K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 t="e">
            <v>#REF!</v>
          </cell>
          <cell r="Q222" t="e">
            <v>#REF!</v>
          </cell>
          <cell r="R222" t="e">
            <v>#REF!</v>
          </cell>
          <cell r="S222" t="e">
            <v>#REF!</v>
          </cell>
          <cell r="T222" t="e">
            <v>#REF!</v>
          </cell>
          <cell r="U222" t="e">
            <v>#REF!</v>
          </cell>
        </row>
        <row r="223">
          <cell r="A223" t="str">
            <v>Computer related services</v>
          </cell>
          <cell r="B223" t="e">
            <v>#REF!</v>
          </cell>
          <cell r="C223" t="e">
            <v>#REF!</v>
          </cell>
          <cell r="D223" t="e">
            <v>#REF!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I223" t="e">
            <v>#REF!</v>
          </cell>
          <cell r="J223" t="e">
            <v>#REF!</v>
          </cell>
          <cell r="K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 t="e">
            <v>#REF!</v>
          </cell>
          <cell r="Q223" t="e">
            <v>#REF!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</row>
        <row r="224">
          <cell r="A224" t="str">
            <v>Business  services</v>
          </cell>
          <cell r="B224" t="e">
            <v>#REF!</v>
          </cell>
          <cell r="C224" t="e">
            <v>#REF!</v>
          </cell>
          <cell r="D224" t="e">
            <v>#REF!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I224" t="e">
            <v>#REF!</v>
          </cell>
          <cell r="J224" t="e">
            <v>#REF!</v>
          </cell>
          <cell r="K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 t="e">
            <v>#REF!</v>
          </cell>
          <cell r="Q224" t="e">
            <v>#REF!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</row>
        <row r="226">
          <cell r="A226" t="str">
            <v>Public Administration , Defence and</v>
          </cell>
          <cell r="B226" t="e">
            <v>#REF!</v>
          </cell>
          <cell r="C226" t="e">
            <v>#REF!</v>
          </cell>
          <cell r="D226" t="e">
            <v>#REF!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I226" t="e">
            <v>#REF!</v>
          </cell>
          <cell r="J226" t="e">
            <v>#REF!</v>
          </cell>
          <cell r="K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 t="e">
            <v>#REF!</v>
          </cell>
          <cell r="Q226" t="e">
            <v>#REF!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</row>
        <row r="227">
          <cell r="A227" t="str">
            <v>Compulsory Social Security</v>
          </cell>
        </row>
        <row r="228">
          <cell r="A228" t="str">
            <v xml:space="preserve">  Central</v>
          </cell>
          <cell r="B228" t="e">
            <v>#REF!</v>
          </cell>
          <cell r="C228" t="e">
            <v>#REF!</v>
          </cell>
          <cell r="D228" t="e">
            <v>#REF!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I228" t="e">
            <v>#REF!</v>
          </cell>
          <cell r="J228" t="e">
            <v>#REF!</v>
          </cell>
          <cell r="K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 t="e">
            <v>#REF!</v>
          </cell>
          <cell r="Q228" t="e">
            <v>#REF!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</row>
        <row r="229">
          <cell r="A229" t="str">
            <v xml:space="preserve">  NIS</v>
          </cell>
          <cell r="B229" t="e">
            <v>#REF!</v>
          </cell>
          <cell r="C229" t="e">
            <v>#REF!</v>
          </cell>
          <cell r="D229" t="e">
            <v>#REF!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  <cell r="U229" t="e">
            <v>#REF!</v>
          </cell>
        </row>
        <row r="231">
          <cell r="A231" t="str">
            <v>Education</v>
          </cell>
          <cell r="B231" t="e">
            <v>#REF!</v>
          </cell>
          <cell r="C231" t="e">
            <v>#REF!</v>
          </cell>
          <cell r="D231" t="e">
            <v>#REF!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  <cell r="U231" t="e">
            <v>#REF!</v>
          </cell>
        </row>
        <row r="232">
          <cell r="A232" t="str">
            <v>Public</v>
          </cell>
          <cell r="B232" t="e">
            <v>#REF!</v>
          </cell>
          <cell r="C232" t="e">
            <v>#REF!</v>
          </cell>
          <cell r="D232" t="e">
            <v>#REF!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I232" t="e">
            <v>#REF!</v>
          </cell>
          <cell r="J232" t="e">
            <v>#REF!</v>
          </cell>
          <cell r="K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 t="e">
            <v>#REF!</v>
          </cell>
          <cell r="U232" t="e">
            <v>#REF!</v>
          </cell>
        </row>
        <row r="233">
          <cell r="A233" t="str">
            <v>Private</v>
          </cell>
          <cell r="B233" t="e">
            <v>#REF!</v>
          </cell>
          <cell r="C233" t="e">
            <v>#REF!</v>
          </cell>
          <cell r="D233" t="e">
            <v>#REF!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I233" t="e">
            <v>#REF!</v>
          </cell>
          <cell r="J233" t="e">
            <v>#REF!</v>
          </cell>
          <cell r="K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 t="e">
            <v>#REF!</v>
          </cell>
          <cell r="Q233" t="e">
            <v>#REF!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</row>
        <row r="235">
          <cell r="A235" t="str">
            <v>Health &amp; Social Work</v>
          </cell>
          <cell r="B235" t="e">
            <v>#REF!</v>
          </cell>
          <cell r="C235" t="e">
            <v>#REF!</v>
          </cell>
          <cell r="D235" t="e">
            <v>#REF!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  <cell r="U235" t="e">
            <v>#REF!</v>
          </cell>
        </row>
        <row r="236">
          <cell r="A236" t="str">
            <v>Public</v>
          </cell>
          <cell r="B236" t="e">
            <v>#REF!</v>
          </cell>
          <cell r="C236" t="e">
            <v>#REF!</v>
          </cell>
          <cell r="D236" t="e">
            <v>#REF!</v>
          </cell>
          <cell r="E236" t="e">
            <v>#REF!</v>
          </cell>
          <cell r="F236" t="e">
            <v>#REF!</v>
          </cell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  <cell r="U236" t="e">
            <v>#REF!</v>
          </cell>
        </row>
        <row r="237">
          <cell r="A237" t="str">
            <v>Private</v>
          </cell>
          <cell r="B237" t="e">
            <v>#REF!</v>
          </cell>
          <cell r="C237" t="e">
            <v>#REF!</v>
          </cell>
          <cell r="D237" t="e">
            <v>#REF!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  <cell r="U237" t="e">
            <v>#REF!</v>
          </cell>
        </row>
        <row r="239">
          <cell r="A239" t="str">
            <v>Other community, Social &amp; Personal services</v>
          </cell>
          <cell r="B239" t="e">
            <v>#REF!</v>
          </cell>
          <cell r="C239" t="e">
            <v>#REF!</v>
          </cell>
          <cell r="D239" t="e">
            <v>#REF!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  <cell r="U239" t="e">
            <v>#REF!</v>
          </cell>
        </row>
        <row r="241">
          <cell r="A241" t="str">
            <v>Private Households with Employed Persons</v>
          </cell>
        </row>
        <row r="243">
          <cell r="A243" t="str">
            <v>FISM</v>
          </cell>
          <cell r="B243" t="e">
            <v>#REF!</v>
          </cell>
          <cell r="C243" t="e">
            <v>#REF!</v>
          </cell>
          <cell r="D243" t="e">
            <v>#REF!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I243" t="e">
            <v>#REF!</v>
          </cell>
          <cell r="J243" t="e">
            <v>#REF!</v>
          </cell>
          <cell r="K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 t="e">
            <v>#REF!</v>
          </cell>
          <cell r="Q243" t="e">
            <v>#REF!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</row>
        <row r="245">
          <cell r="A245" t="str">
            <v>Gross Value Added at Basic  Prices</v>
          </cell>
          <cell r="B245" t="e">
            <v>#REF!</v>
          </cell>
          <cell r="C245" t="e">
            <v>#REF!</v>
          </cell>
          <cell r="D245" t="e">
            <v>#REF!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</row>
        <row r="246">
          <cell r="A246" t="str">
            <v>Taxes on products</v>
          </cell>
          <cell r="B246" t="e">
            <v>#REF!</v>
          </cell>
          <cell r="C246" t="e">
            <v>#REF!</v>
          </cell>
          <cell r="D246" t="e">
            <v>#REF!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</row>
        <row r="247">
          <cell r="A247" t="str">
            <v>Less Subsidies</v>
          </cell>
          <cell r="B247" t="e">
            <v>#REF!</v>
          </cell>
          <cell r="C247" t="e">
            <v>#REF!</v>
          </cell>
          <cell r="D247" t="e">
            <v>#REF!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</row>
        <row r="249">
          <cell r="A249" t="str">
            <v>GDP at Market Prices</v>
          </cell>
          <cell r="B249" t="e">
            <v>#REF!</v>
          </cell>
          <cell r="C249" t="e">
            <v>#REF!</v>
          </cell>
          <cell r="D249" t="e">
            <v>#REF!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  <cell r="U249" t="e">
            <v>#REF!</v>
          </cell>
        </row>
        <row r="252">
          <cell r="A252" t="str">
            <v>SOURCE:  Grenada Statistical Office \ ECCB</v>
          </cell>
        </row>
        <row r="253">
          <cell r="A253" t="str">
            <v>Date:  21 May 2010</v>
          </cell>
        </row>
        <row r="255">
          <cell r="A255" t="str">
            <v>GRENADA</v>
          </cell>
        </row>
        <row r="256">
          <cell r="A256" t="str">
            <v>PERCENTAGE CONTRIBUTION OF GROSS DOMESTIC PRODUCT BY ECONOMIC ACTIVITY</v>
          </cell>
        </row>
        <row r="257">
          <cell r="A257" t="str">
            <v>AT BASIC PRICES, IN CONSTANT (2006) PRICES: 2000 - 2009</v>
          </cell>
        </row>
        <row r="258">
          <cell r="A258" t="str">
            <v>Table 4</v>
          </cell>
        </row>
        <row r="259">
          <cell r="B259" t="str">
            <v>1977</v>
          </cell>
          <cell r="C259" t="str">
            <v>1978</v>
          </cell>
          <cell r="D259" t="str">
            <v>1979</v>
          </cell>
          <cell r="E259" t="str">
            <v>1980</v>
          </cell>
          <cell r="F259" t="str">
            <v>1981</v>
          </cell>
          <cell r="G259" t="str">
            <v>1982</v>
          </cell>
          <cell r="H259" t="str">
            <v>1983</v>
          </cell>
          <cell r="I259" t="str">
            <v>1984</v>
          </cell>
          <cell r="J259" t="str">
            <v>1985</v>
          </cell>
          <cell r="K259" t="str">
            <v>1986</v>
          </cell>
          <cell r="L259" t="str">
            <v>1987</v>
          </cell>
          <cell r="M259" t="str">
            <v>1988</v>
          </cell>
          <cell r="N259" t="str">
            <v>1989</v>
          </cell>
          <cell r="O259" t="str">
            <v>1990</v>
          </cell>
          <cell r="P259" t="str">
            <v>1991</v>
          </cell>
          <cell r="Q259" t="str">
            <v>1992</v>
          </cell>
          <cell r="R259" t="str">
            <v>1993</v>
          </cell>
          <cell r="S259" t="str">
            <v>1994</v>
          </cell>
          <cell r="T259" t="str">
            <v>1995</v>
          </cell>
          <cell r="U259" t="str">
            <v>1996</v>
          </cell>
        </row>
        <row r="261">
          <cell r="A261" t="str">
            <v>Agriculture</v>
          </cell>
          <cell r="B261" t="e">
            <v>#REF!</v>
          </cell>
          <cell r="C261" t="e">
            <v>#REF!</v>
          </cell>
          <cell r="D261" t="e">
            <v>#REF!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 t="e">
            <v>#REF!</v>
          </cell>
          <cell r="Q261" t="e">
            <v>#REF!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</row>
        <row r="262">
          <cell r="A262" t="str">
            <v xml:space="preserve">  Crops</v>
          </cell>
          <cell r="B262" t="e">
            <v>#REF!</v>
          </cell>
          <cell r="C262" t="e">
            <v>#REF!</v>
          </cell>
          <cell r="D262" t="e">
            <v>#REF!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 t="e">
            <v>#REF!</v>
          </cell>
          <cell r="Q262" t="e">
            <v>#REF!</v>
          </cell>
          <cell r="R262" t="e">
            <v>#REF!</v>
          </cell>
          <cell r="S262" t="e">
            <v>#REF!</v>
          </cell>
          <cell r="T262" t="e">
            <v>#REF!</v>
          </cell>
          <cell r="U262" t="e">
            <v>#REF!</v>
          </cell>
        </row>
        <row r="263">
          <cell r="A263" t="str">
            <v xml:space="preserve">    Bananas</v>
          </cell>
          <cell r="B263" t="e">
            <v>#REF!</v>
          </cell>
          <cell r="C263" t="e">
            <v>#REF!</v>
          </cell>
          <cell r="D263" t="e">
            <v>#REF!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 t="e">
            <v>#REF!</v>
          </cell>
          <cell r="Q263" t="e">
            <v>#REF!</v>
          </cell>
          <cell r="R263" t="e">
            <v>#REF!</v>
          </cell>
          <cell r="S263" t="e">
            <v>#REF!</v>
          </cell>
          <cell r="T263" t="e">
            <v>#REF!</v>
          </cell>
          <cell r="U263" t="e">
            <v>#REF!</v>
          </cell>
        </row>
        <row r="264">
          <cell r="A264" t="str">
            <v xml:space="preserve">    Nutmegs</v>
          </cell>
        </row>
        <row r="265">
          <cell r="A265" t="str">
            <v xml:space="preserve">    Other Crops</v>
          </cell>
          <cell r="B265" t="e">
            <v>#REF!</v>
          </cell>
          <cell r="C265" t="e">
            <v>#REF!</v>
          </cell>
          <cell r="D265" t="e">
            <v>#REF!</v>
          </cell>
          <cell r="E265" t="e">
            <v>#REF!</v>
          </cell>
          <cell r="F265" t="e">
            <v>#REF!</v>
          </cell>
          <cell r="G265" t="e">
            <v>#REF!</v>
          </cell>
          <cell r="H265" t="e">
            <v>#REF!</v>
          </cell>
          <cell r="I265" t="e">
            <v>#REF!</v>
          </cell>
          <cell r="J265" t="e">
            <v>#REF!</v>
          </cell>
          <cell r="K265" t="e">
            <v>#REF!</v>
          </cell>
          <cell r="L265" t="e">
            <v>#REF!</v>
          </cell>
          <cell r="M265" t="e">
            <v>#REF!</v>
          </cell>
          <cell r="N265" t="e">
            <v>#REF!</v>
          </cell>
          <cell r="O265" t="e">
            <v>#REF!</v>
          </cell>
          <cell r="P265" t="e">
            <v>#REF!</v>
          </cell>
          <cell r="Q265" t="e">
            <v>#REF!</v>
          </cell>
          <cell r="R265" t="e">
            <v>#REF!</v>
          </cell>
          <cell r="S265" t="e">
            <v>#REF!</v>
          </cell>
          <cell r="T265" t="e">
            <v>#REF!</v>
          </cell>
          <cell r="U265" t="e">
            <v>#REF!</v>
          </cell>
        </row>
        <row r="266">
          <cell r="A266" t="str">
            <v xml:space="preserve">  Livestock</v>
          </cell>
          <cell r="B266" t="e">
            <v>#REF!</v>
          </cell>
          <cell r="C266" t="e">
            <v>#REF!</v>
          </cell>
          <cell r="D266" t="e">
            <v>#REF!</v>
          </cell>
          <cell r="E266" t="e">
            <v>#REF!</v>
          </cell>
          <cell r="F266" t="e">
            <v>#REF!</v>
          </cell>
          <cell r="G266" t="e">
            <v>#REF!</v>
          </cell>
          <cell r="H266" t="e">
            <v>#REF!</v>
          </cell>
          <cell r="I266" t="e">
            <v>#REF!</v>
          </cell>
          <cell r="J266" t="e">
            <v>#REF!</v>
          </cell>
          <cell r="K266" t="e">
            <v>#REF!</v>
          </cell>
          <cell r="L266" t="e">
            <v>#REF!</v>
          </cell>
          <cell r="M266" t="e">
            <v>#REF!</v>
          </cell>
          <cell r="N266" t="e">
            <v>#REF!</v>
          </cell>
          <cell r="O266" t="e">
            <v>#REF!</v>
          </cell>
          <cell r="P266" t="e">
            <v>#REF!</v>
          </cell>
          <cell r="Q266" t="e">
            <v>#REF!</v>
          </cell>
          <cell r="R266" t="e">
            <v>#REF!</v>
          </cell>
          <cell r="S266" t="e">
            <v>#REF!</v>
          </cell>
          <cell r="T266" t="e">
            <v>#REF!</v>
          </cell>
          <cell r="U266" t="e">
            <v>#REF!</v>
          </cell>
        </row>
        <row r="267">
          <cell r="A267" t="str">
            <v xml:space="preserve">  Forestry</v>
          </cell>
          <cell r="B267" t="e">
            <v>#REF!</v>
          </cell>
          <cell r="C267" t="e">
            <v>#REF!</v>
          </cell>
          <cell r="D267" t="e">
            <v>#REF!</v>
          </cell>
          <cell r="E267" t="e">
            <v>#REF!</v>
          </cell>
          <cell r="F267" t="e">
            <v>#REF!</v>
          </cell>
          <cell r="G267" t="e">
            <v>#REF!</v>
          </cell>
          <cell r="H267" t="e">
            <v>#REF!</v>
          </cell>
          <cell r="I267" t="e">
            <v>#REF!</v>
          </cell>
          <cell r="J267" t="e">
            <v>#REF!</v>
          </cell>
          <cell r="K267" t="e">
            <v>#REF!</v>
          </cell>
          <cell r="L267" t="e">
            <v>#REF!</v>
          </cell>
          <cell r="M267" t="e">
            <v>#REF!</v>
          </cell>
          <cell r="N267" t="e">
            <v>#REF!</v>
          </cell>
          <cell r="O267" t="e">
            <v>#REF!</v>
          </cell>
          <cell r="P267" t="e">
            <v>#REF!</v>
          </cell>
          <cell r="Q267" t="e">
            <v>#REF!</v>
          </cell>
          <cell r="R267" t="e">
            <v>#REF!</v>
          </cell>
          <cell r="S267" t="e">
            <v>#REF!</v>
          </cell>
          <cell r="T267" t="e">
            <v>#REF!</v>
          </cell>
          <cell r="U267" t="e">
            <v>#REF!</v>
          </cell>
        </row>
        <row r="268">
          <cell r="A268" t="str">
            <v xml:space="preserve">  Fishing</v>
          </cell>
          <cell r="B268" t="e">
            <v>#REF!</v>
          </cell>
          <cell r="C268" t="e">
            <v>#REF!</v>
          </cell>
          <cell r="D268" t="e">
            <v>#REF!</v>
          </cell>
          <cell r="E268" t="e">
            <v>#REF!</v>
          </cell>
          <cell r="F268" t="e">
            <v>#REF!</v>
          </cell>
          <cell r="G268" t="e">
            <v>#REF!</v>
          </cell>
          <cell r="H268" t="e">
            <v>#REF!</v>
          </cell>
          <cell r="I268" t="e">
            <v>#REF!</v>
          </cell>
          <cell r="J268" t="e">
            <v>#REF!</v>
          </cell>
          <cell r="K268" t="e">
            <v>#REF!</v>
          </cell>
          <cell r="L268" t="e">
            <v>#REF!</v>
          </cell>
          <cell r="M268" t="e">
            <v>#REF!</v>
          </cell>
          <cell r="N268" t="e">
            <v>#REF!</v>
          </cell>
          <cell r="O268" t="e">
            <v>#REF!</v>
          </cell>
          <cell r="P268" t="e">
            <v>#REF!</v>
          </cell>
          <cell r="Q268" t="e">
            <v>#REF!</v>
          </cell>
          <cell r="R268" t="e">
            <v>#REF!</v>
          </cell>
          <cell r="S268" t="e">
            <v>#REF!</v>
          </cell>
          <cell r="T268" t="e">
            <v>#REF!</v>
          </cell>
          <cell r="U268" t="e">
            <v>#REF!</v>
          </cell>
        </row>
        <row r="270">
          <cell r="A270" t="str">
            <v>Mining &amp; Quarrying</v>
          </cell>
          <cell r="B270" t="e">
            <v>#REF!</v>
          </cell>
          <cell r="C270" t="e">
            <v>#REF!</v>
          </cell>
          <cell r="D270" t="e">
            <v>#REF!</v>
          </cell>
          <cell r="E270" t="e">
            <v>#REF!</v>
          </cell>
          <cell r="F270" t="e">
            <v>#REF!</v>
          </cell>
          <cell r="G270" t="e">
            <v>#REF!</v>
          </cell>
          <cell r="H270" t="e">
            <v>#REF!</v>
          </cell>
          <cell r="I270" t="e">
            <v>#REF!</v>
          </cell>
          <cell r="J270" t="e">
            <v>#REF!</v>
          </cell>
          <cell r="K270" t="e">
            <v>#REF!</v>
          </cell>
          <cell r="L270" t="e">
            <v>#REF!</v>
          </cell>
          <cell r="M270" t="e">
            <v>#REF!</v>
          </cell>
          <cell r="N270" t="e">
            <v>#REF!</v>
          </cell>
          <cell r="O270" t="e">
            <v>#REF!</v>
          </cell>
          <cell r="P270" t="e">
            <v>#REF!</v>
          </cell>
          <cell r="Q270" t="e">
            <v>#REF!</v>
          </cell>
          <cell r="R270" t="e">
            <v>#REF!</v>
          </cell>
          <cell r="S270" t="e">
            <v>#REF!</v>
          </cell>
          <cell r="T270" t="e">
            <v>#REF!</v>
          </cell>
          <cell r="U270" t="e">
            <v>#REF!</v>
          </cell>
        </row>
        <row r="272">
          <cell r="A272" t="str">
            <v>Manufacturing</v>
          </cell>
          <cell r="B272" t="e">
            <v>#REF!</v>
          </cell>
          <cell r="C272" t="e">
            <v>#REF!</v>
          </cell>
          <cell r="D272" t="e">
            <v>#REF!</v>
          </cell>
          <cell r="E272" t="e">
            <v>#REF!</v>
          </cell>
          <cell r="F272" t="e">
            <v>#REF!</v>
          </cell>
          <cell r="G272" t="e">
            <v>#REF!</v>
          </cell>
          <cell r="H272" t="e">
            <v>#REF!</v>
          </cell>
          <cell r="I272" t="e">
            <v>#REF!</v>
          </cell>
          <cell r="J272" t="e">
            <v>#REF!</v>
          </cell>
          <cell r="K272" t="e">
            <v>#REF!</v>
          </cell>
          <cell r="L272" t="e">
            <v>#REF!</v>
          </cell>
          <cell r="M272" t="e">
            <v>#REF!</v>
          </cell>
          <cell r="N272" t="e">
            <v>#REF!</v>
          </cell>
          <cell r="O272" t="e">
            <v>#REF!</v>
          </cell>
          <cell r="P272" t="e">
            <v>#REF!</v>
          </cell>
          <cell r="Q272" t="e">
            <v>#REF!</v>
          </cell>
          <cell r="R272" t="e">
            <v>#REF!</v>
          </cell>
          <cell r="S272" t="e">
            <v>#REF!</v>
          </cell>
          <cell r="T272" t="e">
            <v>#REF!</v>
          </cell>
          <cell r="U272" t="e">
            <v>#REF!</v>
          </cell>
        </row>
        <row r="274">
          <cell r="A274" t="str">
            <v>Electricity &amp; Water</v>
          </cell>
          <cell r="B274" t="e">
            <v>#REF!</v>
          </cell>
          <cell r="C274" t="e">
            <v>#REF!</v>
          </cell>
          <cell r="D274" t="e">
            <v>#REF!</v>
          </cell>
          <cell r="E274" t="e">
            <v>#REF!</v>
          </cell>
          <cell r="F274" t="e">
            <v>#REF!</v>
          </cell>
          <cell r="G274" t="e">
            <v>#REF!</v>
          </cell>
          <cell r="H274" t="e">
            <v>#REF!</v>
          </cell>
          <cell r="I274" t="e">
            <v>#REF!</v>
          </cell>
          <cell r="J274" t="e">
            <v>#REF!</v>
          </cell>
          <cell r="K274" t="e">
            <v>#REF!</v>
          </cell>
          <cell r="L274" t="e">
            <v>#REF!</v>
          </cell>
          <cell r="M274" t="e">
            <v>#REF!</v>
          </cell>
          <cell r="N274" t="e">
            <v>#REF!</v>
          </cell>
          <cell r="O274" t="e">
            <v>#REF!</v>
          </cell>
          <cell r="P274" t="e">
            <v>#REF!</v>
          </cell>
          <cell r="Q274" t="e">
            <v>#REF!</v>
          </cell>
          <cell r="R274" t="e">
            <v>#REF!</v>
          </cell>
          <cell r="S274" t="e">
            <v>#REF!</v>
          </cell>
          <cell r="T274" t="e">
            <v>#REF!</v>
          </cell>
          <cell r="U274" t="e">
            <v>#REF!</v>
          </cell>
        </row>
        <row r="275">
          <cell r="A275" t="str">
            <v xml:space="preserve"> Electricity</v>
          </cell>
          <cell r="B275" t="e">
            <v>#REF!</v>
          </cell>
          <cell r="C275" t="e">
            <v>#REF!</v>
          </cell>
          <cell r="D275" t="e">
            <v>#REF!</v>
          </cell>
          <cell r="E275" t="e">
            <v>#REF!</v>
          </cell>
          <cell r="F275" t="e">
            <v>#REF!</v>
          </cell>
          <cell r="G275" t="e">
            <v>#REF!</v>
          </cell>
          <cell r="H275" t="e">
            <v>#REF!</v>
          </cell>
          <cell r="I275" t="e">
            <v>#REF!</v>
          </cell>
          <cell r="J275" t="e">
            <v>#REF!</v>
          </cell>
          <cell r="K275" t="e">
            <v>#REF!</v>
          </cell>
          <cell r="L275" t="e">
            <v>#REF!</v>
          </cell>
          <cell r="M275" t="e">
            <v>#REF!</v>
          </cell>
          <cell r="N275" t="e">
            <v>#REF!</v>
          </cell>
          <cell r="O275" t="e">
            <v>#REF!</v>
          </cell>
          <cell r="P275" t="e">
            <v>#REF!</v>
          </cell>
          <cell r="Q275" t="e">
            <v>#REF!</v>
          </cell>
          <cell r="R275" t="e">
            <v>#REF!</v>
          </cell>
          <cell r="S275" t="e">
            <v>#REF!</v>
          </cell>
          <cell r="T275" t="e">
            <v>#REF!</v>
          </cell>
          <cell r="U275" t="e">
            <v>#REF!</v>
          </cell>
        </row>
        <row r="276">
          <cell r="A276" t="str">
            <v xml:space="preserve"> Water</v>
          </cell>
          <cell r="B276" t="e">
            <v>#REF!</v>
          </cell>
          <cell r="C276" t="e">
            <v>#REF!</v>
          </cell>
          <cell r="D276" t="e">
            <v>#REF!</v>
          </cell>
          <cell r="E276" t="e">
            <v>#REF!</v>
          </cell>
          <cell r="F276" t="e">
            <v>#REF!</v>
          </cell>
          <cell r="G276" t="e">
            <v>#REF!</v>
          </cell>
          <cell r="H276" t="e">
            <v>#REF!</v>
          </cell>
          <cell r="I276" t="e">
            <v>#REF!</v>
          </cell>
          <cell r="J276" t="e">
            <v>#REF!</v>
          </cell>
          <cell r="K276" t="e">
            <v>#REF!</v>
          </cell>
          <cell r="L276" t="e">
            <v>#REF!</v>
          </cell>
          <cell r="M276" t="e">
            <v>#REF!</v>
          </cell>
          <cell r="N276" t="e">
            <v>#REF!</v>
          </cell>
          <cell r="O276" t="e">
            <v>#REF!</v>
          </cell>
          <cell r="P276" t="e">
            <v>#REF!</v>
          </cell>
          <cell r="Q276" t="e">
            <v>#REF!</v>
          </cell>
          <cell r="R276" t="e">
            <v>#REF!</v>
          </cell>
          <cell r="S276" t="e">
            <v>#REF!</v>
          </cell>
          <cell r="T276" t="e">
            <v>#REF!</v>
          </cell>
          <cell r="U276" t="e">
            <v>#REF!</v>
          </cell>
        </row>
        <row r="278">
          <cell r="A278" t="str">
            <v>Construction</v>
          </cell>
          <cell r="B278" t="e">
            <v>#REF!</v>
          </cell>
          <cell r="C278" t="e">
            <v>#REF!</v>
          </cell>
          <cell r="D278" t="e">
            <v>#REF!</v>
          </cell>
          <cell r="E278" t="e">
            <v>#REF!</v>
          </cell>
          <cell r="F278" t="e">
            <v>#REF!</v>
          </cell>
          <cell r="G278" t="e">
            <v>#REF!</v>
          </cell>
          <cell r="H278" t="e">
            <v>#REF!</v>
          </cell>
          <cell r="I278" t="e">
            <v>#REF!</v>
          </cell>
          <cell r="J278" t="e">
            <v>#REF!</v>
          </cell>
          <cell r="K278" t="e">
            <v>#REF!</v>
          </cell>
          <cell r="L278" t="e">
            <v>#REF!</v>
          </cell>
          <cell r="M278" t="e">
            <v>#REF!</v>
          </cell>
          <cell r="N278" t="e">
            <v>#REF!</v>
          </cell>
          <cell r="O278" t="e">
            <v>#REF!</v>
          </cell>
          <cell r="P278" t="e">
            <v>#REF!</v>
          </cell>
          <cell r="Q278" t="e">
            <v>#REF!</v>
          </cell>
          <cell r="R278" t="e">
            <v>#REF!</v>
          </cell>
          <cell r="S278" t="e">
            <v>#REF!</v>
          </cell>
          <cell r="T278" t="e">
            <v>#REF!</v>
          </cell>
          <cell r="U278" t="e">
            <v>#REF!</v>
          </cell>
        </row>
        <row r="280">
          <cell r="A280" t="str">
            <v>Wholesale &amp; Retail Trade</v>
          </cell>
          <cell r="B280" t="e">
            <v>#REF!</v>
          </cell>
          <cell r="C280" t="e">
            <v>#REF!</v>
          </cell>
          <cell r="D280" t="e">
            <v>#REF!</v>
          </cell>
          <cell r="E280" t="e">
            <v>#REF!</v>
          </cell>
          <cell r="F280" t="e">
            <v>#REF!</v>
          </cell>
          <cell r="G280" t="e">
            <v>#REF!</v>
          </cell>
          <cell r="H280" t="e">
            <v>#REF!</v>
          </cell>
          <cell r="I280" t="e">
            <v>#REF!</v>
          </cell>
          <cell r="J280" t="e">
            <v>#REF!</v>
          </cell>
          <cell r="K280" t="e">
            <v>#REF!</v>
          </cell>
          <cell r="L280" t="e">
            <v>#REF!</v>
          </cell>
          <cell r="M280" t="e">
            <v>#REF!</v>
          </cell>
          <cell r="N280" t="e">
            <v>#REF!</v>
          </cell>
          <cell r="O280" t="e">
            <v>#REF!</v>
          </cell>
          <cell r="P280" t="e">
            <v>#REF!</v>
          </cell>
          <cell r="Q280" t="e">
            <v>#REF!</v>
          </cell>
          <cell r="R280" t="e">
            <v>#REF!</v>
          </cell>
          <cell r="S280" t="e">
            <v>#REF!</v>
          </cell>
          <cell r="T280" t="e">
            <v>#REF!</v>
          </cell>
          <cell r="U280" t="e">
            <v>#REF!</v>
          </cell>
        </row>
        <row r="282">
          <cell r="A282" t="str">
            <v>Hotels &amp; Restaurants</v>
          </cell>
          <cell r="B282" t="e">
            <v>#REF!</v>
          </cell>
          <cell r="C282" t="e">
            <v>#REF!</v>
          </cell>
          <cell r="D282" t="e">
            <v>#REF!</v>
          </cell>
          <cell r="E282" t="e">
            <v>#REF!</v>
          </cell>
          <cell r="F282" t="e">
            <v>#REF!</v>
          </cell>
          <cell r="G282" t="e">
            <v>#REF!</v>
          </cell>
          <cell r="H282" t="e">
            <v>#REF!</v>
          </cell>
          <cell r="I282" t="e">
            <v>#REF!</v>
          </cell>
          <cell r="J282" t="e">
            <v>#REF!</v>
          </cell>
          <cell r="K282" t="e">
            <v>#REF!</v>
          </cell>
          <cell r="L282" t="e">
            <v>#REF!</v>
          </cell>
          <cell r="M282" t="e">
            <v>#REF!</v>
          </cell>
          <cell r="N282" t="e">
            <v>#REF!</v>
          </cell>
          <cell r="O282" t="e">
            <v>#REF!</v>
          </cell>
          <cell r="P282" t="e">
            <v>#REF!</v>
          </cell>
          <cell r="Q282" t="e">
            <v>#REF!</v>
          </cell>
          <cell r="R282" t="e">
            <v>#REF!</v>
          </cell>
          <cell r="S282" t="e">
            <v>#REF!</v>
          </cell>
          <cell r="T282" t="e">
            <v>#REF!</v>
          </cell>
          <cell r="U282" t="e">
            <v>#REF!</v>
          </cell>
        </row>
        <row r="283">
          <cell r="A283" t="str">
            <v xml:space="preserve">Hotels </v>
          </cell>
          <cell r="B283" t="e">
            <v>#REF!</v>
          </cell>
          <cell r="C283" t="e">
            <v>#REF!</v>
          </cell>
          <cell r="D283" t="e">
            <v>#REF!</v>
          </cell>
          <cell r="E283" t="e">
            <v>#REF!</v>
          </cell>
          <cell r="F283" t="e">
            <v>#REF!</v>
          </cell>
          <cell r="G283" t="e">
            <v>#REF!</v>
          </cell>
          <cell r="H283" t="e">
            <v>#REF!</v>
          </cell>
          <cell r="I283" t="e">
            <v>#REF!</v>
          </cell>
          <cell r="J283" t="e">
            <v>#REF!</v>
          </cell>
          <cell r="K283" t="e">
            <v>#REF!</v>
          </cell>
          <cell r="L283" t="e">
            <v>#REF!</v>
          </cell>
          <cell r="M283" t="e">
            <v>#REF!</v>
          </cell>
          <cell r="N283" t="e">
            <v>#REF!</v>
          </cell>
          <cell r="O283" t="e">
            <v>#REF!</v>
          </cell>
          <cell r="P283" t="e">
            <v>#REF!</v>
          </cell>
          <cell r="Q283" t="e">
            <v>#REF!</v>
          </cell>
          <cell r="R283" t="e">
            <v>#REF!</v>
          </cell>
          <cell r="S283" t="e">
            <v>#REF!</v>
          </cell>
          <cell r="T283" t="e">
            <v>#REF!</v>
          </cell>
          <cell r="U283" t="e">
            <v>#REF!</v>
          </cell>
        </row>
        <row r="284">
          <cell r="A284" t="str">
            <v>Restaurant</v>
          </cell>
          <cell r="B284" t="e">
            <v>#REF!</v>
          </cell>
          <cell r="C284" t="e">
            <v>#REF!</v>
          </cell>
          <cell r="D284" t="e">
            <v>#REF!</v>
          </cell>
          <cell r="E284" t="e">
            <v>#REF!</v>
          </cell>
          <cell r="F284" t="e">
            <v>#REF!</v>
          </cell>
          <cell r="G284" t="e">
            <v>#REF!</v>
          </cell>
          <cell r="H284" t="e">
            <v>#REF!</v>
          </cell>
          <cell r="I284" t="e">
            <v>#REF!</v>
          </cell>
          <cell r="J284" t="e">
            <v>#REF!</v>
          </cell>
          <cell r="K284" t="e">
            <v>#REF!</v>
          </cell>
          <cell r="L284" t="e">
            <v>#REF!</v>
          </cell>
          <cell r="M284" t="e">
            <v>#REF!</v>
          </cell>
          <cell r="N284" t="e">
            <v>#REF!</v>
          </cell>
          <cell r="O284" t="e">
            <v>#REF!</v>
          </cell>
          <cell r="P284" t="e">
            <v>#REF!</v>
          </cell>
          <cell r="Q284" t="e">
            <v>#REF!</v>
          </cell>
          <cell r="R284" t="e">
            <v>#REF!</v>
          </cell>
          <cell r="S284" t="e">
            <v>#REF!</v>
          </cell>
          <cell r="T284" t="e">
            <v>#REF!</v>
          </cell>
          <cell r="U284" t="e">
            <v>#REF!</v>
          </cell>
        </row>
        <row r="286">
          <cell r="A286" t="str">
            <v>Transport, Storage &amp; Communications</v>
          </cell>
          <cell r="B286" t="e">
            <v>#REF!</v>
          </cell>
          <cell r="C286" t="e">
            <v>#REF!</v>
          </cell>
          <cell r="D286" t="e">
            <v>#REF!</v>
          </cell>
          <cell r="E286" t="e">
            <v>#REF!</v>
          </cell>
          <cell r="F286" t="e">
            <v>#REF!</v>
          </cell>
          <cell r="G286" t="e">
            <v>#REF!</v>
          </cell>
          <cell r="H286" t="e">
            <v>#REF!</v>
          </cell>
          <cell r="I286" t="e">
            <v>#REF!</v>
          </cell>
          <cell r="J286" t="e">
            <v>#REF!</v>
          </cell>
          <cell r="K286" t="e">
            <v>#REF!</v>
          </cell>
          <cell r="L286" t="e">
            <v>#REF!</v>
          </cell>
          <cell r="M286" t="e">
            <v>#REF!</v>
          </cell>
          <cell r="N286" t="e">
            <v>#REF!</v>
          </cell>
          <cell r="O286" t="e">
            <v>#REF!</v>
          </cell>
          <cell r="P286" t="e">
            <v>#REF!</v>
          </cell>
          <cell r="Q286" t="e">
            <v>#REF!</v>
          </cell>
          <cell r="R286" t="e">
            <v>#REF!</v>
          </cell>
          <cell r="S286" t="e">
            <v>#REF!</v>
          </cell>
          <cell r="T286" t="e">
            <v>#REF!</v>
          </cell>
          <cell r="U286" t="e">
            <v>#REF!</v>
          </cell>
        </row>
        <row r="287">
          <cell r="A287" t="str">
            <v xml:space="preserve">Transport &amp; Storage </v>
          </cell>
          <cell r="B287" t="e">
            <v>#REF!</v>
          </cell>
          <cell r="C287" t="e">
            <v>#REF!</v>
          </cell>
          <cell r="D287" t="e">
            <v>#REF!</v>
          </cell>
          <cell r="E287" t="e">
            <v>#REF!</v>
          </cell>
          <cell r="F287" t="e">
            <v>#REF!</v>
          </cell>
          <cell r="G287" t="e">
            <v>#REF!</v>
          </cell>
          <cell r="H287" t="e">
            <v>#REF!</v>
          </cell>
          <cell r="I287" t="e">
            <v>#REF!</v>
          </cell>
          <cell r="J287" t="e">
            <v>#REF!</v>
          </cell>
          <cell r="K287" t="e">
            <v>#REF!</v>
          </cell>
          <cell r="L287" t="e">
            <v>#REF!</v>
          </cell>
          <cell r="M287" t="e">
            <v>#REF!</v>
          </cell>
          <cell r="N287" t="e">
            <v>#REF!</v>
          </cell>
          <cell r="O287" t="e">
            <v>#REF!</v>
          </cell>
          <cell r="P287" t="e">
            <v>#REF!</v>
          </cell>
          <cell r="Q287" t="e">
            <v>#REF!</v>
          </cell>
          <cell r="R287" t="e">
            <v>#REF!</v>
          </cell>
          <cell r="S287" t="e">
            <v>#REF!</v>
          </cell>
          <cell r="T287" t="e">
            <v>#REF!</v>
          </cell>
          <cell r="U287" t="e">
            <v>#REF!</v>
          </cell>
        </row>
        <row r="288">
          <cell r="A288" t="str">
            <v xml:space="preserve">  Road</v>
          </cell>
          <cell r="B288" t="e">
            <v>#REF!</v>
          </cell>
          <cell r="C288" t="e">
            <v>#REF!</v>
          </cell>
          <cell r="D288" t="e">
            <v>#REF!</v>
          </cell>
          <cell r="E288" t="e">
            <v>#REF!</v>
          </cell>
          <cell r="F288" t="e">
            <v>#REF!</v>
          </cell>
          <cell r="G288" t="e">
            <v>#REF!</v>
          </cell>
          <cell r="H288" t="e">
            <v>#REF!</v>
          </cell>
          <cell r="I288" t="e">
            <v>#REF!</v>
          </cell>
          <cell r="J288" t="e">
            <v>#REF!</v>
          </cell>
          <cell r="K288" t="e">
            <v>#REF!</v>
          </cell>
          <cell r="L288" t="e">
            <v>#REF!</v>
          </cell>
          <cell r="M288" t="e">
            <v>#REF!</v>
          </cell>
          <cell r="N288" t="e">
            <v>#REF!</v>
          </cell>
          <cell r="O288" t="e">
            <v>#REF!</v>
          </cell>
          <cell r="P288" t="e">
            <v>#REF!</v>
          </cell>
          <cell r="Q288" t="e">
            <v>#REF!</v>
          </cell>
          <cell r="R288" t="e">
            <v>#REF!</v>
          </cell>
          <cell r="S288" t="e">
            <v>#REF!</v>
          </cell>
          <cell r="T288" t="e">
            <v>#REF!</v>
          </cell>
          <cell r="U288" t="e">
            <v>#REF!</v>
          </cell>
        </row>
        <row r="289">
          <cell r="A289" t="str">
            <v xml:space="preserve">  Sea</v>
          </cell>
          <cell r="B289" t="e">
            <v>#REF!</v>
          </cell>
          <cell r="C289" t="e">
            <v>#REF!</v>
          </cell>
          <cell r="D289" t="e">
            <v>#REF!</v>
          </cell>
          <cell r="E289" t="e">
            <v>#REF!</v>
          </cell>
          <cell r="F289" t="e">
            <v>#REF!</v>
          </cell>
          <cell r="G289" t="e">
            <v>#REF!</v>
          </cell>
          <cell r="H289" t="e">
            <v>#REF!</v>
          </cell>
          <cell r="I289" t="e">
            <v>#REF!</v>
          </cell>
          <cell r="J289" t="e">
            <v>#REF!</v>
          </cell>
          <cell r="K289" t="e">
            <v>#REF!</v>
          </cell>
          <cell r="L289" t="e">
            <v>#REF!</v>
          </cell>
          <cell r="M289" t="e">
            <v>#REF!</v>
          </cell>
          <cell r="N289" t="e">
            <v>#REF!</v>
          </cell>
          <cell r="O289" t="e">
            <v>#REF!</v>
          </cell>
          <cell r="P289" t="e">
            <v>#REF!</v>
          </cell>
          <cell r="Q289" t="e">
            <v>#REF!</v>
          </cell>
          <cell r="R289" t="e">
            <v>#REF!</v>
          </cell>
          <cell r="S289" t="e">
            <v>#REF!</v>
          </cell>
          <cell r="T289" t="e">
            <v>#REF!</v>
          </cell>
          <cell r="U289" t="e">
            <v>#REF!</v>
          </cell>
        </row>
        <row r="290">
          <cell r="A290" t="str">
            <v xml:space="preserve">  Air</v>
          </cell>
          <cell r="B290" t="e">
            <v>#REF!</v>
          </cell>
          <cell r="C290" t="e">
            <v>#REF!</v>
          </cell>
          <cell r="D290" t="e">
            <v>#REF!</v>
          </cell>
          <cell r="E290" t="e">
            <v>#REF!</v>
          </cell>
          <cell r="F290" t="e">
            <v>#REF!</v>
          </cell>
          <cell r="G290" t="e">
            <v>#REF!</v>
          </cell>
          <cell r="H290" t="e">
            <v>#REF!</v>
          </cell>
          <cell r="I290" t="e">
            <v>#REF!</v>
          </cell>
          <cell r="J290" t="e">
            <v>#REF!</v>
          </cell>
          <cell r="K290" t="e">
            <v>#REF!</v>
          </cell>
          <cell r="L290" t="e">
            <v>#REF!</v>
          </cell>
          <cell r="M290" t="e">
            <v>#REF!</v>
          </cell>
          <cell r="N290" t="e">
            <v>#REF!</v>
          </cell>
          <cell r="O290" t="e">
            <v>#REF!</v>
          </cell>
          <cell r="P290" t="e">
            <v>#REF!</v>
          </cell>
          <cell r="Q290" t="e">
            <v>#REF!</v>
          </cell>
          <cell r="R290" t="e">
            <v>#REF!</v>
          </cell>
          <cell r="S290" t="e">
            <v>#REF!</v>
          </cell>
          <cell r="T290" t="e">
            <v>#REF!</v>
          </cell>
          <cell r="U290" t="e">
            <v>#REF!</v>
          </cell>
        </row>
        <row r="291">
          <cell r="A291" t="str">
            <v>Auxiliary  transport activities and storage</v>
          </cell>
          <cell r="B291" t="e">
            <v>#REF!</v>
          </cell>
          <cell r="C291" t="e">
            <v>#REF!</v>
          </cell>
          <cell r="D291" t="e">
            <v>#REF!</v>
          </cell>
          <cell r="E291" t="e">
            <v>#REF!</v>
          </cell>
          <cell r="F291" t="e">
            <v>#REF!</v>
          </cell>
          <cell r="G291" t="e">
            <v>#REF!</v>
          </cell>
          <cell r="H291" t="e">
            <v>#REF!</v>
          </cell>
          <cell r="I291" t="e">
            <v>#REF!</v>
          </cell>
          <cell r="J291" t="e">
            <v>#REF!</v>
          </cell>
          <cell r="K291" t="e">
            <v>#REF!</v>
          </cell>
          <cell r="L291" t="e">
            <v>#REF!</v>
          </cell>
          <cell r="M291" t="e">
            <v>#REF!</v>
          </cell>
          <cell r="N291" t="e">
            <v>#REF!</v>
          </cell>
          <cell r="O291" t="e">
            <v>#REF!</v>
          </cell>
          <cell r="P291" t="e">
            <v>#REF!</v>
          </cell>
          <cell r="Q291" t="e">
            <v>#REF!</v>
          </cell>
          <cell r="R291" t="e">
            <v>#REF!</v>
          </cell>
          <cell r="S291" t="e">
            <v>#REF!</v>
          </cell>
          <cell r="T291" t="e">
            <v>#REF!</v>
          </cell>
          <cell r="U291" t="e">
            <v>#REF!</v>
          </cell>
        </row>
        <row r="292">
          <cell r="A292" t="str">
            <v>Communications</v>
          </cell>
          <cell r="B292" t="e">
            <v>#REF!</v>
          </cell>
          <cell r="C292" t="e">
            <v>#REF!</v>
          </cell>
          <cell r="D292" t="e">
            <v>#REF!</v>
          </cell>
          <cell r="E292" t="e">
            <v>#REF!</v>
          </cell>
          <cell r="F292" t="e">
            <v>#REF!</v>
          </cell>
          <cell r="G292" t="e">
            <v>#REF!</v>
          </cell>
          <cell r="H292" t="e">
            <v>#REF!</v>
          </cell>
          <cell r="I292" t="e">
            <v>#REF!</v>
          </cell>
          <cell r="J292" t="e">
            <v>#REF!</v>
          </cell>
          <cell r="K292" t="e">
            <v>#REF!</v>
          </cell>
          <cell r="L292" t="e">
            <v>#REF!</v>
          </cell>
          <cell r="M292" t="e">
            <v>#REF!</v>
          </cell>
          <cell r="N292" t="e">
            <v>#REF!</v>
          </cell>
          <cell r="O292" t="e">
            <v>#REF!</v>
          </cell>
          <cell r="P292" t="e">
            <v>#REF!</v>
          </cell>
          <cell r="Q292" t="e">
            <v>#REF!</v>
          </cell>
          <cell r="R292" t="e">
            <v>#REF!</v>
          </cell>
          <cell r="S292" t="e">
            <v>#REF!</v>
          </cell>
          <cell r="T292" t="e">
            <v>#REF!</v>
          </cell>
          <cell r="U292" t="e">
            <v>#REF!</v>
          </cell>
        </row>
        <row r="293">
          <cell r="A293" t="str">
            <v>Telecommunication</v>
          </cell>
          <cell r="B293" t="e">
            <v>#REF!</v>
          </cell>
          <cell r="C293" t="e">
            <v>#REF!</v>
          </cell>
          <cell r="D293" t="e">
            <v>#REF!</v>
          </cell>
          <cell r="E293" t="e">
            <v>#REF!</v>
          </cell>
          <cell r="F293" t="e">
            <v>#REF!</v>
          </cell>
          <cell r="G293" t="e">
            <v>#REF!</v>
          </cell>
          <cell r="H293" t="e">
            <v>#REF!</v>
          </cell>
          <cell r="I293" t="e">
            <v>#REF!</v>
          </cell>
          <cell r="J293" t="e">
            <v>#REF!</v>
          </cell>
          <cell r="K293" t="e">
            <v>#REF!</v>
          </cell>
          <cell r="L293" t="e">
            <v>#REF!</v>
          </cell>
          <cell r="M293" t="e">
            <v>#REF!</v>
          </cell>
          <cell r="N293" t="e">
            <v>#REF!</v>
          </cell>
          <cell r="O293" t="e">
            <v>#REF!</v>
          </cell>
          <cell r="P293" t="e">
            <v>#REF!</v>
          </cell>
          <cell r="Q293" t="e">
            <v>#REF!</v>
          </cell>
          <cell r="R293" t="e">
            <v>#REF!</v>
          </cell>
          <cell r="S293" t="e">
            <v>#REF!</v>
          </cell>
          <cell r="T293" t="e">
            <v>#REF!</v>
          </cell>
          <cell r="U293" t="e">
            <v>#REF!</v>
          </cell>
        </row>
        <row r="294">
          <cell r="A294" t="str">
            <v xml:space="preserve">  Postal &amp; Courier Services</v>
          </cell>
          <cell r="B294" t="e">
            <v>#REF!</v>
          </cell>
          <cell r="C294" t="e">
            <v>#REF!</v>
          </cell>
          <cell r="D294" t="e">
            <v>#REF!</v>
          </cell>
          <cell r="E294" t="e">
            <v>#REF!</v>
          </cell>
          <cell r="F294" t="e">
            <v>#REF!</v>
          </cell>
          <cell r="G294" t="e">
            <v>#REF!</v>
          </cell>
          <cell r="H294" t="e">
            <v>#REF!</v>
          </cell>
          <cell r="I294" t="e">
            <v>#REF!</v>
          </cell>
          <cell r="J294" t="e">
            <v>#REF!</v>
          </cell>
          <cell r="K294" t="e">
            <v>#REF!</v>
          </cell>
          <cell r="L294" t="e">
            <v>#REF!</v>
          </cell>
          <cell r="M294" t="e">
            <v>#REF!</v>
          </cell>
          <cell r="N294" t="e">
            <v>#REF!</v>
          </cell>
          <cell r="O294" t="e">
            <v>#REF!</v>
          </cell>
          <cell r="P294" t="e">
            <v>#REF!</v>
          </cell>
          <cell r="Q294" t="e">
            <v>#REF!</v>
          </cell>
          <cell r="R294" t="e">
            <v>#REF!</v>
          </cell>
          <cell r="S294" t="e">
            <v>#REF!</v>
          </cell>
          <cell r="T294" t="e">
            <v>#REF!</v>
          </cell>
          <cell r="U294" t="e">
            <v>#REF!</v>
          </cell>
        </row>
        <row r="296">
          <cell r="A296" t="str">
            <v>Financial Intermediation</v>
          </cell>
          <cell r="B296" t="e">
            <v>#REF!</v>
          </cell>
          <cell r="C296" t="e">
            <v>#REF!</v>
          </cell>
          <cell r="D296" t="e">
            <v>#REF!</v>
          </cell>
          <cell r="E296" t="e">
            <v>#REF!</v>
          </cell>
          <cell r="F296" t="e">
            <v>#REF!</v>
          </cell>
          <cell r="G296" t="e">
            <v>#REF!</v>
          </cell>
          <cell r="H296" t="e">
            <v>#REF!</v>
          </cell>
          <cell r="I296" t="e">
            <v>#REF!</v>
          </cell>
          <cell r="J296" t="e">
            <v>#REF!</v>
          </cell>
          <cell r="K296" t="e">
            <v>#REF!</v>
          </cell>
          <cell r="L296" t="e">
            <v>#REF!</v>
          </cell>
          <cell r="M296" t="e">
            <v>#REF!</v>
          </cell>
          <cell r="N296" t="e">
            <v>#REF!</v>
          </cell>
          <cell r="O296" t="e">
            <v>#REF!</v>
          </cell>
          <cell r="P296" t="e">
            <v>#REF!</v>
          </cell>
          <cell r="Q296" t="e">
            <v>#REF!</v>
          </cell>
          <cell r="R296" t="e">
            <v>#REF!</v>
          </cell>
          <cell r="S296" t="e">
            <v>#REF!</v>
          </cell>
          <cell r="T296" t="e">
            <v>#REF!</v>
          </cell>
          <cell r="U296" t="e">
            <v>#REF!</v>
          </cell>
        </row>
        <row r="297">
          <cell r="A297" t="str">
            <v>Banks &amp; Other Financial Institutions</v>
          </cell>
          <cell r="B297" t="e">
            <v>#REF!</v>
          </cell>
          <cell r="C297" t="e">
            <v>#REF!</v>
          </cell>
          <cell r="D297" t="e">
            <v>#REF!</v>
          </cell>
          <cell r="E297" t="e">
            <v>#REF!</v>
          </cell>
          <cell r="F297" t="e">
            <v>#REF!</v>
          </cell>
          <cell r="G297" t="e">
            <v>#REF!</v>
          </cell>
          <cell r="H297" t="e">
            <v>#REF!</v>
          </cell>
          <cell r="I297" t="e">
            <v>#REF!</v>
          </cell>
          <cell r="J297" t="e">
            <v>#REF!</v>
          </cell>
          <cell r="K297" t="e">
            <v>#REF!</v>
          </cell>
          <cell r="L297" t="e">
            <v>#REF!</v>
          </cell>
          <cell r="M297" t="e">
            <v>#REF!</v>
          </cell>
          <cell r="N297" t="e">
            <v>#REF!</v>
          </cell>
          <cell r="O297" t="e">
            <v>#REF!</v>
          </cell>
          <cell r="P297" t="e">
            <v>#REF!</v>
          </cell>
          <cell r="Q297" t="e">
            <v>#REF!</v>
          </cell>
          <cell r="R297" t="e">
            <v>#REF!</v>
          </cell>
          <cell r="S297" t="e">
            <v>#REF!</v>
          </cell>
          <cell r="T297" t="e">
            <v>#REF!</v>
          </cell>
          <cell r="U297" t="e">
            <v>#REF!</v>
          </cell>
        </row>
        <row r="298">
          <cell r="A298" t="str">
            <v>Insurance and pension funding</v>
          </cell>
          <cell r="B298" t="e">
            <v>#REF!</v>
          </cell>
          <cell r="C298" t="e">
            <v>#REF!</v>
          </cell>
          <cell r="D298" t="e">
            <v>#REF!</v>
          </cell>
          <cell r="E298" t="e">
            <v>#REF!</v>
          </cell>
          <cell r="F298" t="e">
            <v>#REF!</v>
          </cell>
          <cell r="G298" t="e">
            <v>#REF!</v>
          </cell>
          <cell r="H298" t="e">
            <v>#REF!</v>
          </cell>
          <cell r="I298" t="e">
            <v>#REF!</v>
          </cell>
          <cell r="J298" t="e">
            <v>#REF!</v>
          </cell>
          <cell r="K298" t="e">
            <v>#REF!</v>
          </cell>
          <cell r="L298" t="e">
            <v>#REF!</v>
          </cell>
          <cell r="M298" t="e">
            <v>#REF!</v>
          </cell>
          <cell r="N298" t="e">
            <v>#REF!</v>
          </cell>
          <cell r="O298" t="e">
            <v>#REF!</v>
          </cell>
          <cell r="P298" t="e">
            <v>#REF!</v>
          </cell>
          <cell r="Q298" t="e">
            <v>#REF!</v>
          </cell>
          <cell r="R298" t="e">
            <v>#REF!</v>
          </cell>
          <cell r="S298" t="e">
            <v>#REF!</v>
          </cell>
          <cell r="T298" t="e">
            <v>#REF!</v>
          </cell>
          <cell r="U298" t="e">
            <v>#REF!</v>
          </cell>
        </row>
        <row r="299">
          <cell r="A299" t="str">
            <v>Activities auxiliary to financial intermediation</v>
          </cell>
        </row>
        <row r="301">
          <cell r="A301" t="str">
            <v>Real Estate, Renting and Business services</v>
          </cell>
          <cell r="B301" t="e">
            <v>#REF!</v>
          </cell>
          <cell r="C301" t="e">
            <v>#REF!</v>
          </cell>
          <cell r="D301" t="e">
            <v>#REF!</v>
          </cell>
          <cell r="E301" t="e">
            <v>#REF!</v>
          </cell>
          <cell r="F301" t="e">
            <v>#REF!</v>
          </cell>
          <cell r="G301" t="e">
            <v>#REF!</v>
          </cell>
          <cell r="H301" t="e">
            <v>#REF!</v>
          </cell>
          <cell r="I301" t="e">
            <v>#REF!</v>
          </cell>
          <cell r="J301" t="e">
            <v>#REF!</v>
          </cell>
          <cell r="K301" t="e">
            <v>#REF!</v>
          </cell>
          <cell r="L301" t="e">
            <v>#REF!</v>
          </cell>
          <cell r="M301" t="e">
            <v>#REF!</v>
          </cell>
          <cell r="N301" t="e">
            <v>#REF!</v>
          </cell>
          <cell r="O301" t="e">
            <v>#REF!</v>
          </cell>
          <cell r="P301" t="e">
            <v>#REF!</v>
          </cell>
          <cell r="Q301" t="e">
            <v>#REF!</v>
          </cell>
          <cell r="R301" t="e">
            <v>#REF!</v>
          </cell>
          <cell r="S301" t="e">
            <v>#REF!</v>
          </cell>
          <cell r="T301" t="e">
            <v>#REF!</v>
          </cell>
          <cell r="U301" t="e">
            <v>#REF!</v>
          </cell>
        </row>
        <row r="302">
          <cell r="A302" t="str">
            <v>Owner Occupied Dwellings</v>
          </cell>
          <cell r="B302" t="e">
            <v>#REF!</v>
          </cell>
          <cell r="C302" t="e">
            <v>#REF!</v>
          </cell>
          <cell r="D302" t="e">
            <v>#REF!</v>
          </cell>
          <cell r="E302" t="e">
            <v>#REF!</v>
          </cell>
          <cell r="F302" t="e">
            <v>#REF!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  <cell r="O302" t="e">
            <v>#REF!</v>
          </cell>
          <cell r="P302" t="e">
            <v>#REF!</v>
          </cell>
          <cell r="Q302" t="e">
            <v>#REF!</v>
          </cell>
          <cell r="R302" t="e">
            <v>#REF!</v>
          </cell>
          <cell r="S302" t="e">
            <v>#REF!</v>
          </cell>
          <cell r="T302" t="e">
            <v>#REF!</v>
          </cell>
          <cell r="U302" t="e">
            <v>#REF!</v>
          </cell>
        </row>
        <row r="303">
          <cell r="A303" t="str">
            <v>Real Estate activities</v>
          </cell>
          <cell r="B303" t="e">
            <v>#REF!</v>
          </cell>
          <cell r="C303" t="e">
            <v>#REF!</v>
          </cell>
          <cell r="D303" t="e">
            <v>#REF!</v>
          </cell>
          <cell r="E303" t="e">
            <v>#REF!</v>
          </cell>
          <cell r="F303" t="e">
            <v>#REF!</v>
          </cell>
          <cell r="G303" t="e">
            <v>#REF!</v>
          </cell>
          <cell r="H303" t="e">
            <v>#REF!</v>
          </cell>
          <cell r="I303" t="e">
            <v>#REF!</v>
          </cell>
          <cell r="J303" t="e">
            <v>#REF!</v>
          </cell>
          <cell r="K303" t="e">
            <v>#REF!</v>
          </cell>
          <cell r="L303" t="e">
            <v>#REF!</v>
          </cell>
          <cell r="M303" t="e">
            <v>#REF!</v>
          </cell>
          <cell r="N303" t="e">
            <v>#REF!</v>
          </cell>
          <cell r="O303" t="e">
            <v>#REF!</v>
          </cell>
          <cell r="P303" t="e">
            <v>#REF!</v>
          </cell>
          <cell r="Q303" t="e">
            <v>#REF!</v>
          </cell>
          <cell r="R303" t="e">
            <v>#REF!</v>
          </cell>
          <cell r="S303" t="e">
            <v>#REF!</v>
          </cell>
          <cell r="T303" t="e">
            <v>#REF!</v>
          </cell>
          <cell r="U303" t="e">
            <v>#REF!</v>
          </cell>
        </row>
        <row r="304">
          <cell r="A304" t="str">
            <v>Renting of machinery and equipment</v>
          </cell>
          <cell r="B304" t="e">
            <v>#REF!</v>
          </cell>
          <cell r="C304" t="e">
            <v>#REF!</v>
          </cell>
          <cell r="D304" t="e">
            <v>#REF!</v>
          </cell>
          <cell r="E304" t="e">
            <v>#REF!</v>
          </cell>
          <cell r="F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  <cell r="J304" t="e">
            <v>#REF!</v>
          </cell>
          <cell r="K304" t="e">
            <v>#REF!</v>
          </cell>
          <cell r="L304" t="e">
            <v>#REF!</v>
          </cell>
          <cell r="M304" t="e">
            <v>#REF!</v>
          </cell>
          <cell r="N304" t="e">
            <v>#REF!</v>
          </cell>
          <cell r="O304" t="e">
            <v>#REF!</v>
          </cell>
          <cell r="P304" t="e">
            <v>#REF!</v>
          </cell>
          <cell r="Q304" t="e">
            <v>#REF!</v>
          </cell>
          <cell r="R304" t="e">
            <v>#REF!</v>
          </cell>
          <cell r="S304" t="e">
            <v>#REF!</v>
          </cell>
          <cell r="T304" t="e">
            <v>#REF!</v>
          </cell>
          <cell r="U304" t="e">
            <v>#REF!</v>
          </cell>
        </row>
        <row r="305">
          <cell r="A305" t="str">
            <v>Computer related services</v>
          </cell>
          <cell r="B305" t="e">
            <v>#REF!</v>
          </cell>
          <cell r="C305" t="e">
            <v>#REF!</v>
          </cell>
          <cell r="D305" t="e">
            <v>#REF!</v>
          </cell>
          <cell r="E305" t="e">
            <v>#REF!</v>
          </cell>
          <cell r="F305" t="e">
            <v>#REF!</v>
          </cell>
          <cell r="G305" t="e">
            <v>#REF!</v>
          </cell>
          <cell r="H305" t="e">
            <v>#REF!</v>
          </cell>
          <cell r="I305" t="e">
            <v>#REF!</v>
          </cell>
          <cell r="J305" t="e">
            <v>#REF!</v>
          </cell>
          <cell r="K305" t="e">
            <v>#REF!</v>
          </cell>
          <cell r="L305" t="e">
            <v>#REF!</v>
          </cell>
          <cell r="M305" t="e">
            <v>#REF!</v>
          </cell>
          <cell r="N305" t="e">
            <v>#REF!</v>
          </cell>
          <cell r="O305" t="e">
            <v>#REF!</v>
          </cell>
          <cell r="P305" t="e">
            <v>#REF!</v>
          </cell>
          <cell r="Q305" t="e">
            <v>#REF!</v>
          </cell>
          <cell r="R305" t="e">
            <v>#REF!</v>
          </cell>
          <cell r="S305" t="e">
            <v>#REF!</v>
          </cell>
          <cell r="T305" t="e">
            <v>#REF!</v>
          </cell>
          <cell r="U305" t="e">
            <v>#REF!</v>
          </cell>
        </row>
        <row r="306">
          <cell r="A306" t="str">
            <v>Business services</v>
          </cell>
          <cell r="B306" t="e">
            <v>#REF!</v>
          </cell>
          <cell r="C306" t="e">
            <v>#REF!</v>
          </cell>
          <cell r="D306" t="e">
            <v>#REF!</v>
          </cell>
          <cell r="E306" t="e">
            <v>#REF!</v>
          </cell>
          <cell r="F306" t="e">
            <v>#REF!</v>
          </cell>
          <cell r="G306" t="e">
            <v>#REF!</v>
          </cell>
          <cell r="H306" t="e">
            <v>#REF!</v>
          </cell>
          <cell r="I306" t="e">
            <v>#REF!</v>
          </cell>
          <cell r="J306" t="e">
            <v>#REF!</v>
          </cell>
          <cell r="K306" t="e">
            <v>#REF!</v>
          </cell>
          <cell r="L306" t="e">
            <v>#REF!</v>
          </cell>
          <cell r="M306" t="e">
            <v>#REF!</v>
          </cell>
          <cell r="N306" t="e">
            <v>#REF!</v>
          </cell>
          <cell r="O306" t="e">
            <v>#REF!</v>
          </cell>
          <cell r="P306" t="e">
            <v>#REF!</v>
          </cell>
          <cell r="Q306" t="e">
            <v>#REF!</v>
          </cell>
          <cell r="R306" t="e">
            <v>#REF!</v>
          </cell>
          <cell r="S306" t="e">
            <v>#REF!</v>
          </cell>
          <cell r="T306" t="e">
            <v>#REF!</v>
          </cell>
          <cell r="U306" t="e">
            <v>#REF!</v>
          </cell>
        </row>
        <row r="308">
          <cell r="A308" t="str">
            <v>Public Administration , Defence and</v>
          </cell>
          <cell r="B308" t="e">
            <v>#REF!</v>
          </cell>
          <cell r="C308" t="e">
            <v>#REF!</v>
          </cell>
          <cell r="D308" t="e">
            <v>#REF!</v>
          </cell>
          <cell r="E308" t="e">
            <v>#REF!</v>
          </cell>
          <cell r="F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  <cell r="J308" t="e">
            <v>#REF!</v>
          </cell>
          <cell r="K308" t="e">
            <v>#REF!</v>
          </cell>
          <cell r="L308" t="e">
            <v>#REF!</v>
          </cell>
          <cell r="M308" t="e">
            <v>#REF!</v>
          </cell>
          <cell r="N308" t="e">
            <v>#REF!</v>
          </cell>
          <cell r="O308" t="e">
            <v>#REF!</v>
          </cell>
          <cell r="P308" t="e">
            <v>#REF!</v>
          </cell>
          <cell r="Q308" t="e">
            <v>#REF!</v>
          </cell>
          <cell r="R308" t="e">
            <v>#REF!</v>
          </cell>
          <cell r="S308" t="e">
            <v>#REF!</v>
          </cell>
          <cell r="T308" t="e">
            <v>#REF!</v>
          </cell>
          <cell r="U308" t="e">
            <v>#REF!</v>
          </cell>
        </row>
        <row r="309">
          <cell r="A309" t="str">
            <v>Compulsory Social Security</v>
          </cell>
        </row>
        <row r="310">
          <cell r="A310" t="str">
            <v xml:space="preserve">  Central</v>
          </cell>
          <cell r="B310" t="e">
            <v>#REF!</v>
          </cell>
          <cell r="C310" t="e">
            <v>#REF!</v>
          </cell>
          <cell r="D310" t="e">
            <v>#REF!</v>
          </cell>
          <cell r="E310" t="e">
            <v>#REF!</v>
          </cell>
          <cell r="F310" t="e">
            <v>#REF!</v>
          </cell>
          <cell r="G310" t="e">
            <v>#REF!</v>
          </cell>
          <cell r="H310" t="e">
            <v>#REF!</v>
          </cell>
          <cell r="I310" t="e">
            <v>#REF!</v>
          </cell>
          <cell r="J310" t="e">
            <v>#REF!</v>
          </cell>
          <cell r="K310" t="e">
            <v>#REF!</v>
          </cell>
          <cell r="L310" t="e">
            <v>#REF!</v>
          </cell>
          <cell r="M310" t="e">
            <v>#REF!</v>
          </cell>
          <cell r="N310" t="e">
            <v>#REF!</v>
          </cell>
          <cell r="O310" t="e">
            <v>#REF!</v>
          </cell>
          <cell r="P310" t="e">
            <v>#REF!</v>
          </cell>
          <cell r="Q310" t="e">
            <v>#REF!</v>
          </cell>
          <cell r="R310" t="e">
            <v>#REF!</v>
          </cell>
          <cell r="S310" t="e">
            <v>#REF!</v>
          </cell>
          <cell r="T310" t="e">
            <v>#REF!</v>
          </cell>
          <cell r="U310" t="e">
            <v>#REF!</v>
          </cell>
        </row>
        <row r="311">
          <cell r="A311" t="str">
            <v xml:space="preserve">  NIS</v>
          </cell>
          <cell r="B311" t="e">
            <v>#REF!</v>
          </cell>
          <cell r="C311" t="e">
            <v>#REF!</v>
          </cell>
          <cell r="D311" t="e">
            <v>#REF!</v>
          </cell>
          <cell r="E311" t="e">
            <v>#REF!</v>
          </cell>
          <cell r="F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  <cell r="J311" t="e">
            <v>#REF!</v>
          </cell>
          <cell r="K311" t="e">
            <v>#REF!</v>
          </cell>
          <cell r="L311" t="e">
            <v>#REF!</v>
          </cell>
          <cell r="M311" t="e">
            <v>#REF!</v>
          </cell>
          <cell r="N311" t="e">
            <v>#REF!</v>
          </cell>
          <cell r="O311" t="e">
            <v>#REF!</v>
          </cell>
          <cell r="P311" t="e">
            <v>#REF!</v>
          </cell>
          <cell r="Q311" t="e">
            <v>#REF!</v>
          </cell>
          <cell r="R311" t="e">
            <v>#REF!</v>
          </cell>
          <cell r="S311" t="e">
            <v>#REF!</v>
          </cell>
          <cell r="T311" t="e">
            <v>#REF!</v>
          </cell>
          <cell r="U311" t="e">
            <v>#REF!</v>
          </cell>
        </row>
        <row r="313">
          <cell r="A313" t="str">
            <v>Education</v>
          </cell>
          <cell r="B313" t="e">
            <v>#DIV/0!</v>
          </cell>
          <cell r="C313" t="e">
            <v>#DIV/0!</v>
          </cell>
          <cell r="D313" t="e">
            <v>#DIV/0!</v>
          </cell>
          <cell r="E313" t="e">
            <v>#DIV/0!</v>
          </cell>
          <cell r="F313" t="e">
            <v>#DIV/0!</v>
          </cell>
          <cell r="G313" t="e">
            <v>#DIV/0!</v>
          </cell>
          <cell r="H313" t="e">
            <v>#DIV/0!</v>
          </cell>
          <cell r="I313" t="e">
            <v>#DIV/0!</v>
          </cell>
          <cell r="J313" t="e">
            <v>#DIV/0!</v>
          </cell>
          <cell r="K313" t="e">
            <v>#DIV/0!</v>
          </cell>
          <cell r="L313" t="e">
            <v>#DIV/0!</v>
          </cell>
          <cell r="M313" t="e">
            <v>#DIV/0!</v>
          </cell>
          <cell r="N313" t="e">
            <v>#DIV/0!</v>
          </cell>
          <cell r="O313" t="e">
            <v>#REF!</v>
          </cell>
          <cell r="P313" t="e">
            <v>#REF!</v>
          </cell>
          <cell r="Q313" t="e">
            <v>#REF!</v>
          </cell>
          <cell r="R313" t="e">
            <v>#REF!</v>
          </cell>
          <cell r="S313" t="e">
            <v>#REF!</v>
          </cell>
          <cell r="T313" t="e">
            <v>#REF!</v>
          </cell>
          <cell r="U313" t="e">
            <v>#REF!</v>
          </cell>
        </row>
        <row r="314">
          <cell r="A314" t="str">
            <v>Public</v>
          </cell>
          <cell r="B314" t="e">
            <v>#DIV/0!</v>
          </cell>
          <cell r="C314" t="e">
            <v>#DIV/0!</v>
          </cell>
          <cell r="D314" t="e">
            <v>#DIV/0!</v>
          </cell>
          <cell r="E314" t="e">
            <v>#DIV/0!</v>
          </cell>
          <cell r="F314" t="e">
            <v>#DIV/0!</v>
          </cell>
          <cell r="G314" t="e">
            <v>#DIV/0!</v>
          </cell>
          <cell r="H314" t="e">
            <v>#DIV/0!</v>
          </cell>
          <cell r="I314" t="e">
            <v>#DIV/0!</v>
          </cell>
          <cell r="J314" t="e">
            <v>#DIV/0!</v>
          </cell>
          <cell r="K314" t="e">
            <v>#DIV/0!</v>
          </cell>
          <cell r="L314" t="e">
            <v>#DIV/0!</v>
          </cell>
          <cell r="M314" t="e">
            <v>#DIV/0!</v>
          </cell>
          <cell r="N314" t="e">
            <v>#DIV/0!</v>
          </cell>
          <cell r="O314" t="e">
            <v>#REF!</v>
          </cell>
          <cell r="P314" t="e">
            <v>#REF!</v>
          </cell>
          <cell r="Q314" t="e">
            <v>#REF!</v>
          </cell>
          <cell r="R314" t="e">
            <v>#REF!</v>
          </cell>
          <cell r="S314" t="e">
            <v>#REF!</v>
          </cell>
          <cell r="T314" t="e">
            <v>#REF!</v>
          </cell>
          <cell r="U314" t="e">
            <v>#REF!</v>
          </cell>
        </row>
        <row r="315">
          <cell r="A315" t="str">
            <v>Private</v>
          </cell>
          <cell r="B315" t="e">
            <v>#REF!</v>
          </cell>
          <cell r="C315" t="e">
            <v>#REF!</v>
          </cell>
          <cell r="D315" t="e">
            <v>#REF!</v>
          </cell>
          <cell r="E315" t="e">
            <v>#REF!</v>
          </cell>
          <cell r="F315" t="e">
            <v>#REF!</v>
          </cell>
          <cell r="G315" t="e">
            <v>#REF!</v>
          </cell>
          <cell r="H315" t="e">
            <v>#REF!</v>
          </cell>
          <cell r="I315" t="e">
            <v>#REF!</v>
          </cell>
          <cell r="J315" t="e">
            <v>#REF!</v>
          </cell>
          <cell r="K315" t="e">
            <v>#REF!</v>
          </cell>
          <cell r="L315" t="e">
            <v>#REF!</v>
          </cell>
          <cell r="M315" t="e">
            <v>#REF!</v>
          </cell>
          <cell r="N315" t="e">
            <v>#REF!</v>
          </cell>
          <cell r="O315" t="e">
            <v>#REF!</v>
          </cell>
          <cell r="P315" t="e">
            <v>#REF!</v>
          </cell>
          <cell r="Q315" t="e">
            <v>#REF!</v>
          </cell>
          <cell r="R315" t="e">
            <v>#REF!</v>
          </cell>
          <cell r="S315" t="e">
            <v>#REF!</v>
          </cell>
          <cell r="T315" t="e">
            <v>#REF!</v>
          </cell>
          <cell r="U315" t="e">
            <v>#REF!</v>
          </cell>
        </row>
        <row r="317">
          <cell r="A317" t="str">
            <v>Health &amp; Social Work</v>
          </cell>
          <cell r="B317" t="e">
            <v>#DIV/0!</v>
          </cell>
          <cell r="C317" t="e">
            <v>#DIV/0!</v>
          </cell>
          <cell r="D317" t="e">
            <v>#DIV/0!</v>
          </cell>
          <cell r="E317" t="e">
            <v>#DIV/0!</v>
          </cell>
          <cell r="F317" t="e">
            <v>#DIV/0!</v>
          </cell>
          <cell r="G317" t="e">
            <v>#DIV/0!</v>
          </cell>
          <cell r="H317" t="e">
            <v>#DIV/0!</v>
          </cell>
          <cell r="I317" t="e">
            <v>#DIV/0!</v>
          </cell>
          <cell r="J317" t="e">
            <v>#DIV/0!</v>
          </cell>
          <cell r="K317" t="e">
            <v>#DIV/0!</v>
          </cell>
          <cell r="L317" t="e">
            <v>#DIV/0!</v>
          </cell>
          <cell r="M317" t="e">
            <v>#DIV/0!</v>
          </cell>
          <cell r="N317" t="e">
            <v>#DIV/0!</v>
          </cell>
          <cell r="O317" t="e">
            <v>#REF!</v>
          </cell>
          <cell r="P317" t="e">
            <v>#REF!</v>
          </cell>
          <cell r="Q317" t="e">
            <v>#REF!</v>
          </cell>
          <cell r="R317" t="e">
            <v>#REF!</v>
          </cell>
          <cell r="S317" t="e">
            <v>#REF!</v>
          </cell>
          <cell r="T317" t="e">
            <v>#REF!</v>
          </cell>
          <cell r="U317" t="e">
            <v>#REF!</v>
          </cell>
        </row>
        <row r="318">
          <cell r="A318" t="str">
            <v>Public</v>
          </cell>
          <cell r="B318" t="e">
            <v>#DIV/0!</v>
          </cell>
          <cell r="C318" t="e">
            <v>#DIV/0!</v>
          </cell>
          <cell r="D318" t="e">
            <v>#DIV/0!</v>
          </cell>
          <cell r="E318" t="e">
            <v>#DIV/0!</v>
          </cell>
          <cell r="F318" t="e">
            <v>#DIV/0!</v>
          </cell>
          <cell r="G318" t="e">
            <v>#DIV/0!</v>
          </cell>
          <cell r="H318" t="e">
            <v>#DIV/0!</v>
          </cell>
          <cell r="I318" t="e">
            <v>#DIV/0!</v>
          </cell>
          <cell r="J318" t="e">
            <v>#DIV/0!</v>
          </cell>
          <cell r="K318" t="e">
            <v>#DIV/0!</v>
          </cell>
          <cell r="L318" t="e">
            <v>#DIV/0!</v>
          </cell>
          <cell r="M318" t="e">
            <v>#DIV/0!</v>
          </cell>
          <cell r="N318" t="e">
            <v>#DIV/0!</v>
          </cell>
          <cell r="O318" t="e">
            <v>#REF!</v>
          </cell>
          <cell r="P318" t="e">
            <v>#REF!</v>
          </cell>
          <cell r="Q318" t="e">
            <v>#REF!</v>
          </cell>
          <cell r="R318" t="e">
            <v>#REF!</v>
          </cell>
          <cell r="S318" t="e">
            <v>#REF!</v>
          </cell>
          <cell r="T318" t="e">
            <v>#REF!</v>
          </cell>
          <cell r="U318" t="e">
            <v>#REF!</v>
          </cell>
        </row>
        <row r="319">
          <cell r="A319" t="str">
            <v>Private</v>
          </cell>
          <cell r="B319" t="e">
            <v>#REF!</v>
          </cell>
          <cell r="C319" t="e">
            <v>#REF!</v>
          </cell>
          <cell r="D319" t="e">
            <v>#REF!</v>
          </cell>
          <cell r="E319" t="e">
            <v>#REF!</v>
          </cell>
          <cell r="F319" t="e">
            <v>#REF!</v>
          </cell>
          <cell r="G319" t="e">
            <v>#REF!</v>
          </cell>
          <cell r="H319" t="e">
            <v>#REF!</v>
          </cell>
          <cell r="I319" t="e">
            <v>#REF!</v>
          </cell>
          <cell r="J319" t="e">
            <v>#REF!</v>
          </cell>
          <cell r="K319" t="e">
            <v>#REF!</v>
          </cell>
          <cell r="L319" t="e">
            <v>#REF!</v>
          </cell>
          <cell r="M319" t="e">
            <v>#REF!</v>
          </cell>
          <cell r="N319" t="e">
            <v>#REF!</v>
          </cell>
          <cell r="O319" t="e">
            <v>#REF!</v>
          </cell>
          <cell r="P319" t="e">
            <v>#REF!</v>
          </cell>
          <cell r="Q319" t="e">
            <v>#REF!</v>
          </cell>
          <cell r="R319" t="e">
            <v>#REF!</v>
          </cell>
          <cell r="S319" t="e">
            <v>#REF!</v>
          </cell>
          <cell r="T319" t="e">
            <v>#REF!</v>
          </cell>
          <cell r="U319" t="e">
            <v>#REF!</v>
          </cell>
        </row>
        <row r="321">
          <cell r="A321" t="str">
            <v>Other Community, Social  &amp; Personal services</v>
          </cell>
          <cell r="B321" t="e">
            <v>#REF!</v>
          </cell>
          <cell r="C321" t="e">
            <v>#REF!</v>
          </cell>
          <cell r="D321" t="e">
            <v>#REF!</v>
          </cell>
          <cell r="E321" t="e">
            <v>#REF!</v>
          </cell>
          <cell r="F321" t="e">
            <v>#REF!</v>
          </cell>
          <cell r="G321" t="e">
            <v>#REF!</v>
          </cell>
          <cell r="H321" t="e">
            <v>#REF!</v>
          </cell>
          <cell r="I321" t="e">
            <v>#REF!</v>
          </cell>
          <cell r="J321" t="e">
            <v>#REF!</v>
          </cell>
          <cell r="K321" t="e">
            <v>#REF!</v>
          </cell>
          <cell r="L321" t="e">
            <v>#REF!</v>
          </cell>
          <cell r="M321" t="e">
            <v>#REF!</v>
          </cell>
          <cell r="N321" t="e">
            <v>#REF!</v>
          </cell>
          <cell r="O321" t="e">
            <v>#REF!</v>
          </cell>
          <cell r="P321" t="e">
            <v>#REF!</v>
          </cell>
          <cell r="Q321" t="e">
            <v>#REF!</v>
          </cell>
          <cell r="R321" t="e">
            <v>#REF!</v>
          </cell>
          <cell r="S321" t="e">
            <v>#REF!</v>
          </cell>
          <cell r="T321" t="e">
            <v>#REF!</v>
          </cell>
          <cell r="U321" t="e">
            <v>#REF!</v>
          </cell>
        </row>
        <row r="323">
          <cell r="A323" t="str">
            <v>Private Households with Employed Persons</v>
          </cell>
        </row>
        <row r="325">
          <cell r="A325" t="str">
            <v>Less FISM</v>
          </cell>
          <cell r="B325" t="e">
            <v>#REF!</v>
          </cell>
          <cell r="C325" t="e">
            <v>#REF!</v>
          </cell>
          <cell r="D325" t="e">
            <v>#REF!</v>
          </cell>
          <cell r="E325" t="e">
            <v>#REF!</v>
          </cell>
          <cell r="F325" t="e">
            <v>#REF!</v>
          </cell>
          <cell r="G325" t="e">
            <v>#REF!</v>
          </cell>
          <cell r="H325" t="e">
            <v>#REF!</v>
          </cell>
          <cell r="I325" t="e">
            <v>#REF!</v>
          </cell>
          <cell r="J325" t="e">
            <v>#REF!</v>
          </cell>
          <cell r="K325" t="e">
            <v>#REF!</v>
          </cell>
          <cell r="L325" t="e">
            <v>#REF!</v>
          </cell>
          <cell r="M325" t="e">
            <v>#REF!</v>
          </cell>
          <cell r="N325" t="e">
            <v>#REF!</v>
          </cell>
          <cell r="O325" t="e">
            <v>#REF!</v>
          </cell>
          <cell r="P325" t="e">
            <v>#REF!</v>
          </cell>
          <cell r="Q325" t="e">
            <v>#REF!</v>
          </cell>
          <cell r="R325" t="e">
            <v>#REF!</v>
          </cell>
          <cell r="S325" t="e">
            <v>#REF!</v>
          </cell>
          <cell r="T325" t="e">
            <v>#REF!</v>
          </cell>
          <cell r="U325" t="e">
            <v>#REF!</v>
          </cell>
        </row>
        <row r="327">
          <cell r="A327" t="str">
            <v>TOTAL</v>
          </cell>
          <cell r="B327" t="e">
            <v>#REF!</v>
          </cell>
          <cell r="C327" t="e">
            <v>#REF!</v>
          </cell>
          <cell r="D327" t="e">
            <v>#REF!</v>
          </cell>
          <cell r="E327" t="e">
            <v>#REF!</v>
          </cell>
          <cell r="F327" t="e">
            <v>#REF!</v>
          </cell>
          <cell r="G327" t="e">
            <v>#REF!</v>
          </cell>
          <cell r="H327" t="e">
            <v>#REF!</v>
          </cell>
          <cell r="I327" t="e">
            <v>#REF!</v>
          </cell>
          <cell r="J327" t="e">
            <v>#REF!</v>
          </cell>
          <cell r="K327" t="e">
            <v>#REF!</v>
          </cell>
          <cell r="L327" t="e">
            <v>#REF!</v>
          </cell>
          <cell r="M327" t="e">
            <v>#REF!</v>
          </cell>
          <cell r="N327" t="e">
            <v>#REF!</v>
          </cell>
          <cell r="O327" t="e">
            <v>#REF!</v>
          </cell>
          <cell r="P327" t="e">
            <v>#REF!</v>
          </cell>
          <cell r="Q327" t="e">
            <v>#REF!</v>
          </cell>
          <cell r="R327" t="e">
            <v>#REF!</v>
          </cell>
          <cell r="S327" t="e">
            <v>#REF!</v>
          </cell>
          <cell r="T327" t="e">
            <v>#REF!</v>
          </cell>
          <cell r="U327" t="e">
            <v>#REF!</v>
          </cell>
        </row>
        <row r="328">
          <cell r="A328" t="str">
            <v>Taxes on products</v>
          </cell>
          <cell r="B328" t="e">
            <v>#VALUE!</v>
          </cell>
          <cell r="C328" t="e">
            <v>#REF!</v>
          </cell>
          <cell r="D328" t="e">
            <v>#REF!</v>
          </cell>
          <cell r="E328" t="e">
            <v>#REF!</v>
          </cell>
          <cell r="F328" t="e">
            <v>#REF!</v>
          </cell>
          <cell r="G328" t="e">
            <v>#REF!</v>
          </cell>
          <cell r="H328" t="e">
            <v>#REF!</v>
          </cell>
          <cell r="I328" t="e">
            <v>#REF!</v>
          </cell>
          <cell r="J328" t="e">
            <v>#REF!</v>
          </cell>
          <cell r="K328" t="e">
            <v>#REF!</v>
          </cell>
          <cell r="L328" t="e">
            <v>#REF!</v>
          </cell>
          <cell r="M328" t="e">
            <v>#REF!</v>
          </cell>
          <cell r="N328" t="e">
            <v>#REF!</v>
          </cell>
          <cell r="O328" t="e">
            <v>#REF!</v>
          </cell>
          <cell r="P328" t="e">
            <v>#REF!</v>
          </cell>
          <cell r="Q328" t="e">
            <v>#REF!</v>
          </cell>
          <cell r="R328" t="e">
            <v>#REF!</v>
          </cell>
          <cell r="S328" t="e">
            <v>#REF!</v>
          </cell>
          <cell r="T328" t="e">
            <v>#REF!</v>
          </cell>
          <cell r="U328" t="e">
            <v>#REF!</v>
          </cell>
        </row>
        <row r="329">
          <cell r="A329" t="str">
            <v>Subsidies</v>
          </cell>
          <cell r="B329" t="e">
            <v>#REF!</v>
          </cell>
          <cell r="C329" t="e">
            <v>#REF!</v>
          </cell>
          <cell r="D329" t="e">
            <v>#REF!</v>
          </cell>
          <cell r="E329" t="e">
            <v>#REF!</v>
          </cell>
          <cell r="F329" t="e">
            <v>#REF!</v>
          </cell>
          <cell r="G329" t="e">
            <v>#REF!</v>
          </cell>
          <cell r="H329" t="e">
            <v>#REF!</v>
          </cell>
          <cell r="I329" t="e">
            <v>#REF!</v>
          </cell>
          <cell r="J329" t="e">
            <v>#REF!</v>
          </cell>
          <cell r="K329" t="e">
            <v>#REF!</v>
          </cell>
          <cell r="L329" t="e">
            <v>#REF!</v>
          </cell>
          <cell r="M329" t="e">
            <v>#REF!</v>
          </cell>
          <cell r="N329" t="e">
            <v>#REF!</v>
          </cell>
          <cell r="O329" t="e">
            <v>#REF!</v>
          </cell>
          <cell r="P329" t="e">
            <v>#REF!</v>
          </cell>
          <cell r="Q329" t="e">
            <v>#REF!</v>
          </cell>
          <cell r="R329" t="e">
            <v>#REF!</v>
          </cell>
          <cell r="S329" t="e">
            <v>#REF!</v>
          </cell>
          <cell r="T329" t="e">
            <v>#REF!</v>
          </cell>
          <cell r="U329" t="e">
            <v>#REF!</v>
          </cell>
        </row>
        <row r="331">
          <cell r="A331" t="str">
            <v>GDP at Market Prices</v>
          </cell>
          <cell r="B331" t="e">
            <v>#REF!</v>
          </cell>
          <cell r="C331" t="e">
            <v>#REF!</v>
          </cell>
          <cell r="D331" t="e">
            <v>#REF!</v>
          </cell>
          <cell r="E331" t="e">
            <v>#REF!</v>
          </cell>
          <cell r="F331" t="e">
            <v>#REF!</v>
          </cell>
          <cell r="G331" t="e">
            <v>#REF!</v>
          </cell>
          <cell r="H331" t="e">
            <v>#REF!</v>
          </cell>
          <cell r="I331" t="e">
            <v>#REF!</v>
          </cell>
          <cell r="J331" t="e">
            <v>#REF!</v>
          </cell>
          <cell r="K331" t="e">
            <v>#REF!</v>
          </cell>
          <cell r="L331" t="e">
            <v>#REF!</v>
          </cell>
          <cell r="M331" t="e">
            <v>#REF!</v>
          </cell>
          <cell r="N331" t="e">
            <v>#REF!</v>
          </cell>
          <cell r="O331" t="e">
            <v>#REF!</v>
          </cell>
          <cell r="P331" t="e">
            <v>#REF!</v>
          </cell>
          <cell r="Q331" t="e">
            <v>#REF!</v>
          </cell>
          <cell r="R331" t="e">
            <v>#REF!</v>
          </cell>
          <cell r="S331" t="e">
            <v>#REF!</v>
          </cell>
          <cell r="T331" t="e">
            <v>#REF!</v>
          </cell>
          <cell r="U331" t="e">
            <v>#REF!</v>
          </cell>
        </row>
        <row r="334">
          <cell r="A334" t="str">
            <v>SOURCE:  Grenada Statistical Office \ ECCB</v>
          </cell>
        </row>
        <row r="335">
          <cell r="A335" t="str">
            <v>Date:  21 May 2010</v>
          </cell>
        </row>
        <row r="336">
          <cell r="A336" t="str">
            <v>GRENADA</v>
          </cell>
        </row>
        <row r="337">
          <cell r="A337" t="str">
            <v>RATE OF GROWTH OF GROSS DOMESTIC PRODUCT BY ECONOMIC ACTIVITY</v>
          </cell>
        </row>
        <row r="338">
          <cell r="A338" t="str">
            <v>AT BASIC PRICES, IN CURRENT PRICES: 2000 - 2009</v>
          </cell>
        </row>
        <row r="339">
          <cell r="A339" t="str">
            <v>Table 5</v>
          </cell>
        </row>
        <row r="340">
          <cell r="C340" t="str">
            <v>1978</v>
          </cell>
          <cell r="D340" t="str">
            <v>1979</v>
          </cell>
          <cell r="E340" t="str">
            <v>1980</v>
          </cell>
          <cell r="F340" t="str">
            <v>1981</v>
          </cell>
          <cell r="G340" t="str">
            <v>1982</v>
          </cell>
          <cell r="H340" t="str">
            <v>1983</v>
          </cell>
          <cell r="I340" t="str">
            <v>1984</v>
          </cell>
          <cell r="J340" t="str">
            <v>1985</v>
          </cell>
          <cell r="K340" t="str">
            <v>1986</v>
          </cell>
          <cell r="L340" t="str">
            <v>1987</v>
          </cell>
          <cell r="M340" t="str">
            <v>1988</v>
          </cell>
          <cell r="N340" t="str">
            <v>1989</v>
          </cell>
          <cell r="O340" t="str">
            <v>1990</v>
          </cell>
          <cell r="P340" t="str">
            <v>1991</v>
          </cell>
          <cell r="Q340" t="str">
            <v>1992</v>
          </cell>
          <cell r="R340" t="str">
            <v>1993</v>
          </cell>
          <cell r="S340" t="str">
            <v>1994</v>
          </cell>
          <cell r="T340" t="str">
            <v>1995</v>
          </cell>
          <cell r="U340" t="str">
            <v>1996</v>
          </cell>
        </row>
        <row r="342">
          <cell r="A342" t="str">
            <v>Agriculture</v>
          </cell>
          <cell r="C342">
            <v>47.371477527302865</v>
          </cell>
          <cell r="D342">
            <v>6.1754819810163619</v>
          </cell>
          <cell r="E342">
            <v>-8.6295065957450738</v>
          </cell>
          <cell r="F342">
            <v>45.027227859030084</v>
          </cell>
          <cell r="G342">
            <v>6.931272511001807</v>
          </cell>
          <cell r="H342">
            <v>2.3160798511709491</v>
          </cell>
          <cell r="I342">
            <v>23.809838316946252</v>
          </cell>
          <cell r="J342">
            <v>8.1448449267575995</v>
          </cell>
          <cell r="K342">
            <v>12.32923615767325</v>
          </cell>
          <cell r="L342">
            <v>-5.0283831511954702E-3</v>
          </cell>
          <cell r="M342">
            <v>38.09875391986894</v>
          </cell>
          <cell r="N342">
            <v>1.8086211461947999</v>
          </cell>
          <cell r="O342">
            <v>21.703151676113407</v>
          </cell>
          <cell r="P342">
            <v>-7.4405639663252536</v>
          </cell>
          <cell r="Q342">
            <v>16.322013300046258</v>
          </cell>
          <cell r="R342">
            <v>-24.361915687376989</v>
          </cell>
          <cell r="S342">
            <v>-26.562164725392268</v>
          </cell>
          <cell r="T342">
            <v>41.715722653532161</v>
          </cell>
          <cell r="U342">
            <v>-4.7989663815352195</v>
          </cell>
        </row>
        <row r="343">
          <cell r="A343" t="str">
            <v xml:space="preserve">  Crops</v>
          </cell>
          <cell r="C343">
            <v>51.69882202483889</v>
          </cell>
          <cell r="D343">
            <v>8.1755729724568571</v>
          </cell>
          <cell r="E343">
            <v>-13.080778194996467</v>
          </cell>
          <cell r="F343">
            <v>57.975859076301674</v>
          </cell>
          <cell r="G343">
            <v>6.3772676518909943</v>
          </cell>
          <cell r="H343">
            <v>1.8724625864914746</v>
          </cell>
          <cell r="I343">
            <v>25.333962700905399</v>
          </cell>
          <cell r="J343">
            <v>4.619342361957135</v>
          </cell>
          <cell r="K343">
            <v>13.801161458529499</v>
          </cell>
          <cell r="L343">
            <v>-1.3280811469081999</v>
          </cell>
          <cell r="M343">
            <v>44.799598612243031</v>
          </cell>
          <cell r="N343">
            <v>1.0746100106228118</v>
          </cell>
          <cell r="O343">
            <v>24.218479385233003</v>
          </cell>
          <cell r="P343">
            <v>-9.4516793652456794</v>
          </cell>
          <cell r="Q343">
            <v>17.906276637966243</v>
          </cell>
          <cell r="R343">
            <v>-29.08440679577199</v>
          </cell>
          <cell r="S343">
            <v>-33.963574038386625</v>
          </cell>
          <cell r="T343">
            <v>55.412465088001838</v>
          </cell>
          <cell r="U343">
            <v>-6.7088422051995718</v>
          </cell>
        </row>
        <row r="344">
          <cell r="A344" t="str">
            <v xml:space="preserve">    Bananas</v>
          </cell>
          <cell r="C344">
            <v>74.984498218928806</v>
          </cell>
          <cell r="D344">
            <v>-32.077177891709397</v>
          </cell>
          <cell r="E344">
            <v>-27.296075692840695</v>
          </cell>
          <cell r="F344">
            <v>140.71581216332675</v>
          </cell>
          <cell r="G344">
            <v>-18.387065002014236</v>
          </cell>
          <cell r="H344">
            <v>13.462663615618563</v>
          </cell>
          <cell r="I344">
            <v>12.998390638813895</v>
          </cell>
          <cell r="J344">
            <v>43.698101736154783</v>
          </cell>
          <cell r="K344">
            <v>-3.8243074326474669</v>
          </cell>
          <cell r="L344">
            <v>13.01994077239228</v>
          </cell>
          <cell r="M344">
            <v>131.88425131619735</v>
          </cell>
          <cell r="N344">
            <v>0.12660619348776603</v>
          </cell>
          <cell r="O344">
            <v>20.061290627808749</v>
          </cell>
          <cell r="P344">
            <v>-17.416615166201076</v>
          </cell>
          <cell r="Q344">
            <v>43.235198328891798</v>
          </cell>
          <cell r="R344">
            <v>-41.62517728009135</v>
          </cell>
          <cell r="S344">
            <v>-55.230929623752381</v>
          </cell>
          <cell r="T344">
            <v>84.242862499754963</v>
          </cell>
          <cell r="U344">
            <v>-10.366740297774546</v>
          </cell>
        </row>
        <row r="345">
          <cell r="A345" t="str">
            <v xml:space="preserve">    Nutmegs</v>
          </cell>
        </row>
        <row r="346">
          <cell r="A346" t="str">
            <v xml:space="preserve">    Other Crops</v>
          </cell>
          <cell r="C346">
            <v>34.495205865764248</v>
          </cell>
          <cell r="D346">
            <v>46.867399144510635</v>
          </cell>
          <cell r="E346">
            <v>-6.7614642224887227</v>
          </cell>
          <cell r="F346">
            <v>29.295032767807939</v>
          </cell>
          <cell r="G346">
            <v>22.35907153008052</v>
          </cell>
          <cell r="H346">
            <v>-3.1165311653116645</v>
          </cell>
          <cell r="I346">
            <v>31.55244755244755</v>
          </cell>
          <cell r="J346">
            <v>-12.302177941131799</v>
          </cell>
          <cell r="K346">
            <v>26.306674517682094</v>
          </cell>
          <cell r="L346">
            <v>-9.0796906707617975</v>
          </cell>
          <cell r="M346">
            <v>-13.684210526315788</v>
          </cell>
          <cell r="N346">
            <v>2.7849605143615896</v>
          </cell>
          <cell r="O346">
            <v>31.524732279449253</v>
          </cell>
          <cell r="P346">
            <v>3.3266129032258229</v>
          </cell>
          <cell r="Q346">
            <v>-14.571607254534079</v>
          </cell>
          <cell r="R346">
            <v>-2.1229868228404114</v>
          </cell>
          <cell r="S346">
            <v>-6.694091249065071</v>
          </cell>
          <cell r="T346">
            <v>37.67535070140282</v>
          </cell>
          <cell r="U346">
            <v>-3.6972343522561957</v>
          </cell>
        </row>
        <row r="347">
          <cell r="A347" t="str">
            <v xml:space="preserve">  Livestock</v>
          </cell>
          <cell r="C347">
            <v>36.746987951807242</v>
          </cell>
          <cell r="D347">
            <v>0.88105726872247381</v>
          </cell>
          <cell r="E347">
            <v>0.4366812227074135</v>
          </cell>
          <cell r="F347">
            <v>-9.565217391304337</v>
          </cell>
          <cell r="G347">
            <v>3.3653846153846034</v>
          </cell>
          <cell r="H347">
            <v>0</v>
          </cell>
          <cell r="I347">
            <v>4.6511627906976827</v>
          </cell>
          <cell r="J347">
            <v>45.333333333333336</v>
          </cell>
          <cell r="K347">
            <v>3.0581039755351647</v>
          </cell>
          <cell r="L347">
            <v>5.0445103857566842</v>
          </cell>
          <cell r="M347">
            <v>5.0847457627118731</v>
          </cell>
          <cell r="N347">
            <v>4.5698924731182755</v>
          </cell>
          <cell r="O347">
            <v>4.6272493573264795</v>
          </cell>
          <cell r="P347">
            <v>5.6511056511056479</v>
          </cell>
          <cell r="Q347">
            <v>5.5813953488372148</v>
          </cell>
          <cell r="R347">
            <v>4.6255506607929542</v>
          </cell>
          <cell r="S347">
            <v>3.1578947368421151</v>
          </cell>
          <cell r="T347">
            <v>3.0612244897959107</v>
          </cell>
          <cell r="U347">
            <v>2.7722772277227969</v>
          </cell>
        </row>
        <row r="348">
          <cell r="A348" t="str">
            <v xml:space="preserve">  Forestry</v>
          </cell>
          <cell r="C348">
            <v>61.764705882352942</v>
          </cell>
          <cell r="D348">
            <v>23.636363636363633</v>
          </cell>
          <cell r="E348">
            <v>2.9411764705882248</v>
          </cell>
          <cell r="F348">
            <v>-4.9999999999999929</v>
          </cell>
          <cell r="G348">
            <v>11.278195488721799</v>
          </cell>
          <cell r="H348">
            <v>19.594594594594604</v>
          </cell>
          <cell r="I348">
            <v>13.55932203389829</v>
          </cell>
          <cell r="J348">
            <v>8.9552238805970408</v>
          </cell>
          <cell r="K348">
            <v>5.9360730593607247</v>
          </cell>
          <cell r="L348">
            <v>6.0344827586207073</v>
          </cell>
          <cell r="M348">
            <v>6.0975609756097393</v>
          </cell>
          <cell r="N348">
            <v>6.1302681992337238</v>
          </cell>
          <cell r="O348">
            <v>6.1371841155234641</v>
          </cell>
          <cell r="P348">
            <v>6.4625850340136015</v>
          </cell>
          <cell r="Q348">
            <v>11.182108626198106</v>
          </cell>
          <cell r="R348">
            <v>24.71264367816093</v>
          </cell>
          <cell r="S348">
            <v>3.2258064516129226</v>
          </cell>
          <cell r="T348">
            <v>2.0089285714285587</v>
          </cell>
          <cell r="U348">
            <v>2.1881838074398141</v>
          </cell>
        </row>
        <row r="349">
          <cell r="A349" t="str">
            <v xml:space="preserve">  Fishing</v>
          </cell>
          <cell r="C349">
            <v>12.676056338028175</v>
          </cell>
          <cell r="D349">
            <v>-18.125000000000004</v>
          </cell>
          <cell r="E349">
            <v>66.412213740458029</v>
          </cell>
          <cell r="F349">
            <v>24.311926605504585</v>
          </cell>
          <cell r="G349">
            <v>23.616236162361638</v>
          </cell>
          <cell r="H349">
            <v>11.044776119402977</v>
          </cell>
          <cell r="I349">
            <v>33.064516129032249</v>
          </cell>
          <cell r="J349">
            <v>10.1010101010101</v>
          </cell>
          <cell r="K349">
            <v>9.1743119266055153</v>
          </cell>
          <cell r="L349">
            <v>9.2436974789915851</v>
          </cell>
          <cell r="M349">
            <v>9.2307692307692193</v>
          </cell>
          <cell r="N349">
            <v>9.1549295774647774</v>
          </cell>
          <cell r="O349">
            <v>9.1612903225806406</v>
          </cell>
          <cell r="P349">
            <v>8.0378250591016442</v>
          </cell>
          <cell r="Q349">
            <v>8.0962800875273633</v>
          </cell>
          <cell r="R349">
            <v>7.4898785425100867</v>
          </cell>
          <cell r="S349">
            <v>9.2278719397363531</v>
          </cell>
          <cell r="T349">
            <v>6.0344827586207073</v>
          </cell>
          <cell r="U349">
            <v>3.2520325203251987</v>
          </cell>
        </row>
        <row r="351">
          <cell r="A351" t="str">
            <v>Mining &amp; Quarrying</v>
          </cell>
          <cell r="C351">
            <v>7.4074074074073959</v>
          </cell>
          <cell r="D351">
            <v>34.48275862068968</v>
          </cell>
          <cell r="E351">
            <v>28.205128205128194</v>
          </cell>
          <cell r="F351">
            <v>12.000000000000011</v>
          </cell>
          <cell r="G351">
            <v>5.3571428571428381</v>
          </cell>
          <cell r="H351">
            <v>6.7796610169491789</v>
          </cell>
          <cell r="I351">
            <v>-28.571428571428569</v>
          </cell>
          <cell r="J351">
            <v>15.555555555555545</v>
          </cell>
          <cell r="K351">
            <v>46.153846153846146</v>
          </cell>
          <cell r="L351">
            <v>23.684210526315773</v>
          </cell>
          <cell r="M351">
            <v>2.1276595744680993</v>
          </cell>
          <cell r="N351">
            <v>8.3333333333333481</v>
          </cell>
          <cell r="O351">
            <v>17.307692307692292</v>
          </cell>
          <cell r="P351">
            <v>11.475409836065587</v>
          </cell>
          <cell r="Q351">
            <v>13.970588235294112</v>
          </cell>
          <cell r="R351">
            <v>16.774193548387096</v>
          </cell>
          <cell r="S351">
            <v>6.6298342541436295</v>
          </cell>
          <cell r="T351">
            <v>5.6994818652849721</v>
          </cell>
          <cell r="U351">
            <v>-2.4509803921568651</v>
          </cell>
        </row>
        <row r="353">
          <cell r="A353" t="str">
            <v>Manufacturing</v>
          </cell>
          <cell r="C353">
            <v>74.626865671641767</v>
          </cell>
          <cell r="D353">
            <v>27.160493827160479</v>
          </cell>
          <cell r="E353">
            <v>8.2150858849888042</v>
          </cell>
          <cell r="F353">
            <v>29.951690821256062</v>
          </cell>
          <cell r="G353">
            <v>12.480084970791294</v>
          </cell>
          <cell r="H353">
            <v>2.6440037771482183</v>
          </cell>
          <cell r="I353">
            <v>35.878564857405728</v>
          </cell>
          <cell r="J353">
            <v>-0.84631008801625551</v>
          </cell>
          <cell r="K353">
            <v>0.20484807101401881</v>
          </cell>
          <cell r="L353">
            <v>11.482112436115809</v>
          </cell>
          <cell r="M353">
            <v>16.778728606357028</v>
          </cell>
          <cell r="N353">
            <v>12.509814184768352</v>
          </cell>
          <cell r="O353">
            <v>-10.421028146080502</v>
          </cell>
          <cell r="P353">
            <v>12.568164113217373</v>
          </cell>
          <cell r="Q353">
            <v>18.316032295271011</v>
          </cell>
          <cell r="R353">
            <v>-0.7213881848313175</v>
          </cell>
          <cell r="S353">
            <v>0</v>
          </cell>
          <cell r="T353">
            <v>-0.74626865671644227</v>
          </cell>
          <cell r="U353">
            <v>4.2540561931144083</v>
          </cell>
        </row>
        <row r="355">
          <cell r="A355" t="str">
            <v>Electricity &amp; Water</v>
          </cell>
          <cell r="C355">
            <v>4.8810500410172653</v>
          </cell>
          <cell r="D355">
            <v>18.341806804849405</v>
          </cell>
          <cell r="E355">
            <v>11.103767349636495</v>
          </cell>
          <cell r="F355">
            <v>37.418203450327184</v>
          </cell>
          <cell r="G355">
            <v>19.047619047619047</v>
          </cell>
          <cell r="H355">
            <v>33.112545454545447</v>
          </cell>
          <cell r="I355">
            <v>6.6734369685802264</v>
          </cell>
          <cell r="J355">
            <v>29.300113383693382</v>
          </cell>
          <cell r="K355">
            <v>16.17572131607783</v>
          </cell>
          <cell r="L355">
            <v>15.245623628421523</v>
          </cell>
          <cell r="M355">
            <v>30.924556213017752</v>
          </cell>
          <cell r="N355">
            <v>7.5024009942941339</v>
          </cell>
          <cell r="O355">
            <v>13.300751484576146</v>
          </cell>
          <cell r="P355">
            <v>5.9276437847866514</v>
          </cell>
          <cell r="Q355">
            <v>7.7765128294946972</v>
          </cell>
          <cell r="R355">
            <v>3.1567400666287382</v>
          </cell>
          <cell r="S355">
            <v>9.8420700248119442</v>
          </cell>
          <cell r="T355">
            <v>8.2108282538544195</v>
          </cell>
          <cell r="U355">
            <v>10.801855533465886</v>
          </cell>
        </row>
        <row r="356">
          <cell r="A356" t="str">
            <v xml:space="preserve">  Electricity</v>
          </cell>
          <cell r="C356">
            <v>6.7966280295047588</v>
          </cell>
          <cell r="D356">
            <v>-3.7493833251109998</v>
          </cell>
          <cell r="E356">
            <v>4.664274730907203</v>
          </cell>
          <cell r="F356">
            <v>33.692458374143008</v>
          </cell>
          <cell r="G356">
            <v>25.274725274725274</v>
          </cell>
          <cell r="H356">
            <v>56.233625730994149</v>
          </cell>
          <cell r="I356">
            <v>9.3123209169054366</v>
          </cell>
          <cell r="J356">
            <v>30.668414154652712</v>
          </cell>
          <cell r="K356">
            <v>10.631895687061178</v>
          </cell>
          <cell r="L356">
            <v>22.580007141617809</v>
          </cell>
          <cell r="M356">
            <v>36.144927536231904</v>
          </cell>
          <cell r="N356">
            <v>7.7212405081257707</v>
          </cell>
          <cell r="O356">
            <v>22.93299953883654</v>
          </cell>
          <cell r="P356">
            <v>3.9549839228295802</v>
          </cell>
          <cell r="Q356">
            <v>9.1555830497989774</v>
          </cell>
          <cell r="R356">
            <v>3.3059412486990958E-2</v>
          </cell>
          <cell r="S356">
            <v>4.7164911949388655</v>
          </cell>
          <cell r="T356">
            <v>9.28764652840397</v>
          </cell>
          <cell r="U356">
            <v>11.179867986798687</v>
          </cell>
        </row>
        <row r="357">
          <cell r="A357" t="str">
            <v xml:space="preserve">  Water</v>
          </cell>
          <cell r="C357">
            <v>-1.851851851851849</v>
          </cell>
          <cell r="D357">
            <v>102.83018867924527</v>
          </cell>
          <cell r="E357">
            <v>22.790697674418613</v>
          </cell>
          <cell r="F357">
            <v>43.181818181818166</v>
          </cell>
          <cell r="G357">
            <v>10.052910052910068</v>
          </cell>
          <cell r="H357">
            <v>-4.9038461538461586</v>
          </cell>
          <cell r="I357">
            <v>-0.45500505561174576</v>
          </cell>
          <cell r="J357">
            <v>25.24123920771968</v>
          </cell>
          <cell r="K357">
            <v>33.333333333333279</v>
          </cell>
          <cell r="L357">
            <v>-3.5888077858880485</v>
          </cell>
          <cell r="M357">
            <v>13.880126182965281</v>
          </cell>
          <cell r="N357">
            <v>6.648199445983427</v>
          </cell>
          <cell r="O357">
            <v>-24.675324675324738</v>
          </cell>
          <cell r="P357">
            <v>18.620689655172519</v>
          </cell>
          <cell r="Q357">
            <v>-9.9920072216264089E-14</v>
          </cell>
          <cell r="R357">
            <v>22.383720930232663</v>
          </cell>
          <cell r="S357">
            <v>35.629453681710132</v>
          </cell>
          <cell r="T357">
            <v>4.028021015761829</v>
          </cell>
          <cell r="U357">
            <v>9.2592592592593004</v>
          </cell>
        </row>
        <row r="359">
          <cell r="A359" t="str">
            <v>Construction</v>
          </cell>
          <cell r="C359">
            <v>7.0436507936507908</v>
          </cell>
          <cell r="D359">
            <v>33.27154772937908</v>
          </cell>
          <cell r="E359">
            <v>27.677329624478443</v>
          </cell>
          <cell r="F359">
            <v>12.091503267973858</v>
          </cell>
          <cell r="G359">
            <v>6.0252672497570492</v>
          </cell>
          <cell r="H359">
            <v>6.186984417965169</v>
          </cell>
          <cell r="I359">
            <v>-28.269313767803194</v>
          </cell>
          <cell r="J359">
            <v>16.967509025270754</v>
          </cell>
          <cell r="K359">
            <v>46.759259259259252</v>
          </cell>
          <cell r="L359">
            <v>10.515247108307047</v>
          </cell>
          <cell r="M359">
            <v>5.4551221059308652</v>
          </cell>
          <cell r="N359">
            <v>7.9398496240601579</v>
          </cell>
          <cell r="O359">
            <v>17.804402340484813</v>
          </cell>
          <cell r="P359">
            <v>10.335856196783343</v>
          </cell>
          <cell r="Q359">
            <v>13.890675241157568</v>
          </cell>
          <cell r="R359">
            <v>14.153961980048923</v>
          </cell>
          <cell r="S359">
            <v>3.1657048639736285</v>
          </cell>
          <cell r="T359">
            <v>7.7193543231580675</v>
          </cell>
          <cell r="U359">
            <v>-15.385756676557872</v>
          </cell>
        </row>
        <row r="361">
          <cell r="A361" t="str">
            <v>Wholesale &amp; Retail Trade</v>
          </cell>
          <cell r="C361">
            <v>15.211521152115214</v>
          </cell>
          <cell r="D361">
            <v>8.59375</v>
          </cell>
          <cell r="E361">
            <v>27.050359712230222</v>
          </cell>
          <cell r="F361">
            <v>4.133635334088348</v>
          </cell>
          <cell r="G361">
            <v>22.947253942359968</v>
          </cell>
          <cell r="H361">
            <v>7.7399380804953566</v>
          </cell>
          <cell r="I361">
            <v>7.101806239737285</v>
          </cell>
          <cell r="J361">
            <v>10.003832886163288</v>
          </cell>
          <cell r="K361">
            <v>10.104529616724744</v>
          </cell>
          <cell r="L361">
            <v>12.341772151898734</v>
          </cell>
          <cell r="M361">
            <v>9.4366197183098688</v>
          </cell>
          <cell r="N361">
            <v>12.303732303732296</v>
          </cell>
          <cell r="O361">
            <v>18.496447398578965</v>
          </cell>
          <cell r="P361">
            <v>14.487427466150859</v>
          </cell>
          <cell r="Q361">
            <v>12.214901165737469</v>
          </cell>
          <cell r="R361">
            <v>14.167419451972286</v>
          </cell>
          <cell r="S361">
            <v>8.5058683898193266</v>
          </cell>
          <cell r="T361">
            <v>9.3825960136120656</v>
          </cell>
          <cell r="U361">
            <v>6.5888888888888886</v>
          </cell>
        </row>
        <row r="363">
          <cell r="A363" t="str">
            <v>Hotels &amp; Restaurants</v>
          </cell>
          <cell r="C363">
            <v>1.6202309215452182</v>
          </cell>
          <cell r="D363">
            <v>3.1234831350253733</v>
          </cell>
          <cell r="E363">
            <v>13.651760177531136</v>
          </cell>
          <cell r="F363">
            <v>24.100110305749965</v>
          </cell>
          <cell r="G363">
            <v>32.754689123320958</v>
          </cell>
          <cell r="H363">
            <v>11.406448288815607</v>
          </cell>
          <cell r="I363">
            <v>7.8349080066680399</v>
          </cell>
          <cell r="J363">
            <v>3.7544328787955106</v>
          </cell>
          <cell r="K363">
            <v>8.2057086987064043</v>
          </cell>
          <cell r="L363">
            <v>14.434913965329898</v>
          </cell>
          <cell r="M363">
            <v>19.844349498851678</v>
          </cell>
          <cell r="N363">
            <v>8.0830512984680247</v>
          </cell>
          <cell r="O363">
            <v>13.411957617269344</v>
          </cell>
          <cell r="P363">
            <v>20.763314081860742</v>
          </cell>
          <cell r="Q363">
            <v>12.292693206493976</v>
          </cell>
          <cell r="R363">
            <v>12.799540420097944</v>
          </cell>
          <cell r="S363">
            <v>9.8573942064739342</v>
          </cell>
          <cell r="T363">
            <v>-0.7474869470829093</v>
          </cell>
          <cell r="U363">
            <v>10.770222929889739</v>
          </cell>
        </row>
        <row r="364">
          <cell r="A364" t="str">
            <v>Hotels</v>
          </cell>
          <cell r="C364">
            <v>1.5416651355357081</v>
          </cell>
          <cell r="D364">
            <v>1.5416651355357303</v>
          </cell>
          <cell r="E364">
            <v>12.182741116751261</v>
          </cell>
          <cell r="F364">
            <v>21.266968325791868</v>
          </cell>
          <cell r="G364">
            <v>37.686567164179088</v>
          </cell>
          <cell r="H364">
            <v>11.924119241192411</v>
          </cell>
          <cell r="I364">
            <v>8.7167070217917697</v>
          </cell>
          <cell r="J364">
            <v>3.1180400890868487</v>
          </cell>
          <cell r="K364">
            <v>7.343412526997839</v>
          </cell>
          <cell r="L364">
            <v>12.87726358148895</v>
          </cell>
          <cell r="M364">
            <v>22.459893048128343</v>
          </cell>
          <cell r="N364">
            <v>7.4235807860261849</v>
          </cell>
          <cell r="O364">
            <v>11.65311653116532</v>
          </cell>
          <cell r="P364">
            <v>22.57281553398056</v>
          </cell>
          <cell r="Q364">
            <v>12.178217821782189</v>
          </cell>
          <cell r="R364">
            <v>12.886142983230364</v>
          </cell>
          <cell r="S364">
            <v>12.353401094605164</v>
          </cell>
          <cell r="T364">
            <v>-3.061934585942927</v>
          </cell>
          <cell r="U364">
            <v>13.137114142139271</v>
          </cell>
        </row>
        <row r="365">
          <cell r="A365" t="str">
            <v>Restaurants</v>
          </cell>
          <cell r="C365">
            <v>2.0725388601036121</v>
          </cell>
          <cell r="D365">
            <v>12.182741116751284</v>
          </cell>
          <cell r="E365">
            <v>21.266968325791868</v>
          </cell>
          <cell r="F365">
            <v>37.686567164179088</v>
          </cell>
          <cell r="G365">
            <v>11.924119241192411</v>
          </cell>
          <cell r="H365">
            <v>8.7167070217917697</v>
          </cell>
          <cell r="I365">
            <v>3.1180400890868487</v>
          </cell>
          <cell r="J365">
            <v>7.343412526997839</v>
          </cell>
          <cell r="K365">
            <v>12.87726358148895</v>
          </cell>
          <cell r="L365">
            <v>22.459893048128343</v>
          </cell>
          <cell r="M365">
            <v>7.4235807860261849</v>
          </cell>
          <cell r="N365">
            <v>11.653116531165297</v>
          </cell>
          <cell r="O365">
            <v>22.57281553398056</v>
          </cell>
          <cell r="P365">
            <v>12.178217821782189</v>
          </cell>
          <cell r="Q365">
            <v>12.886142983230364</v>
          </cell>
          <cell r="R365">
            <v>12.353401094605164</v>
          </cell>
          <cell r="S365">
            <v>-3.061934585942927</v>
          </cell>
          <cell r="T365">
            <v>13.13711414213925</v>
          </cell>
          <cell r="U365">
            <v>-1.3959390862944177</v>
          </cell>
        </row>
        <row r="367">
          <cell r="A367" t="str">
            <v>Transport, Storage &amp; Communications</v>
          </cell>
          <cell r="C367">
            <v>56.545037350195003</v>
          </cell>
          <cell r="D367">
            <v>69.367516582260862</v>
          </cell>
          <cell r="E367">
            <v>3.712606001688135</v>
          </cell>
          <cell r="F367">
            <v>59.888414297021562</v>
          </cell>
          <cell r="G367">
            <v>37.140990307676105</v>
          </cell>
          <cell r="H367">
            <v>12.956723176720232</v>
          </cell>
          <cell r="I367">
            <v>3.794473111038422</v>
          </cell>
          <cell r="J367">
            <v>41.01614908298059</v>
          </cell>
          <cell r="K367">
            <v>50.454889196019217</v>
          </cell>
          <cell r="L367">
            <v>40.06675881009545</v>
          </cell>
          <cell r="M367">
            <v>42.141074392954337</v>
          </cell>
          <cell r="N367">
            <v>36.981028549558829</v>
          </cell>
          <cell r="O367">
            <v>25.039104803909741</v>
          </cell>
          <cell r="P367">
            <v>36.934060249904022</v>
          </cell>
          <cell r="Q367">
            <v>4.5758153015895253</v>
          </cell>
          <cell r="R367">
            <v>13.255553460325409</v>
          </cell>
          <cell r="S367">
            <v>5.5702609353201149</v>
          </cell>
          <cell r="T367">
            <v>19.812054988821195</v>
          </cell>
          <cell r="U367">
            <v>20.886301981955867</v>
          </cell>
        </row>
        <row r="368">
          <cell r="A368" t="str">
            <v xml:space="preserve">Transport &amp; Storage </v>
          </cell>
          <cell r="C368">
            <v>25.577295414711145</v>
          </cell>
          <cell r="D368">
            <v>26.017762887679563</v>
          </cell>
          <cell r="E368">
            <v>9.7263517061555014</v>
          </cell>
          <cell r="F368">
            <v>24.605050494462134</v>
          </cell>
          <cell r="G368">
            <v>18.62747679416259</v>
          </cell>
          <cell r="H368">
            <v>9.6956057308821286</v>
          </cell>
          <cell r="I368">
            <v>9.4923529696956841</v>
          </cell>
          <cell r="J368">
            <v>12.913104586493462</v>
          </cell>
          <cell r="K368">
            <v>18.005163419053936</v>
          </cell>
          <cell r="L368">
            <v>16.326248113063023</v>
          </cell>
          <cell r="M368">
            <v>16.820382814594058</v>
          </cell>
          <cell r="N368">
            <v>12.7264669118196</v>
          </cell>
          <cell r="O368">
            <v>17.517614832563044</v>
          </cell>
          <cell r="P368">
            <v>11.884093561029928</v>
          </cell>
          <cell r="Q368">
            <v>2.7910523820370514</v>
          </cell>
          <cell r="R368">
            <v>6.3725385427645609</v>
          </cell>
          <cell r="S368">
            <v>2.7543941380625325</v>
          </cell>
          <cell r="T368">
            <v>9.7382278871303249</v>
          </cell>
          <cell r="U368">
            <v>8.8785131459541375</v>
          </cell>
        </row>
        <row r="369">
          <cell r="A369" t="str">
            <v xml:space="preserve">  Road</v>
          </cell>
          <cell r="C369">
            <v>31.69775826932122</v>
          </cell>
          <cell r="D369">
            <v>22.929809943260725</v>
          </cell>
          <cell r="E369">
            <v>25.534181137434643</v>
          </cell>
          <cell r="F369">
            <v>24.018460905561412</v>
          </cell>
          <cell r="G369">
            <v>15.135876365908807</v>
          </cell>
          <cell r="H369">
            <v>14.019354515088867</v>
          </cell>
          <cell r="I369">
            <v>9.6111924240757993</v>
          </cell>
          <cell r="J369">
            <v>3.8946119924461842</v>
          </cell>
          <cell r="K369">
            <v>9.5624115468574189</v>
          </cell>
          <cell r="L369">
            <v>8.5369436973080415</v>
          </cell>
          <cell r="M369">
            <v>9.7763431903373554</v>
          </cell>
          <cell r="N369">
            <v>3.9507081529595256</v>
          </cell>
          <cell r="O369">
            <v>33.926550991656534</v>
          </cell>
          <cell r="P369">
            <v>7.4905979179157312</v>
          </cell>
          <cell r="Q369">
            <v>0.93464933853244503</v>
          </cell>
          <cell r="R369">
            <v>9.1329712078872305</v>
          </cell>
          <cell r="S369">
            <v>5.2707654348266297</v>
          </cell>
          <cell r="T369">
            <v>9.3486265009663718</v>
          </cell>
          <cell r="U369">
            <v>3.3168376222182161</v>
          </cell>
        </row>
        <row r="370">
          <cell r="A370" t="str">
            <v xml:space="preserve">  Sea</v>
          </cell>
          <cell r="C370">
            <v>9.3023255813953654</v>
          </cell>
          <cell r="D370">
            <v>9.7264437689969405</v>
          </cell>
          <cell r="E370">
            <v>-3.3240997229916802</v>
          </cell>
          <cell r="F370">
            <v>3.1518624641833748</v>
          </cell>
          <cell r="G370">
            <v>17.777777777777782</v>
          </cell>
          <cell r="H370">
            <v>16.037735849056588</v>
          </cell>
          <cell r="I370">
            <v>32.113821138211371</v>
          </cell>
          <cell r="J370">
            <v>1.8461538461538529</v>
          </cell>
          <cell r="K370">
            <v>27.03927492447129</v>
          </cell>
          <cell r="L370">
            <v>15.814506539833516</v>
          </cell>
          <cell r="M370">
            <v>24.229979466119111</v>
          </cell>
          <cell r="N370">
            <v>12.314049586776864</v>
          </cell>
          <cell r="O370">
            <v>4.9300956585724753</v>
          </cell>
          <cell r="P370">
            <v>-4.9088359046283276</v>
          </cell>
          <cell r="Q370">
            <v>9.6607669616519019</v>
          </cell>
          <cell r="R370">
            <v>-4.0349697377269678</v>
          </cell>
          <cell r="S370">
            <v>-10.021023125437978</v>
          </cell>
          <cell r="T370">
            <v>11.760124610591882</v>
          </cell>
          <cell r="U370">
            <v>23.623693379790932</v>
          </cell>
        </row>
        <row r="371">
          <cell r="A371" t="str">
            <v xml:space="preserve">  Air</v>
          </cell>
          <cell r="C371">
            <v>3.3898305084745894</v>
          </cell>
          <cell r="D371">
            <v>14.754098360655732</v>
          </cell>
          <cell r="E371">
            <v>-4.2857142857142811</v>
          </cell>
          <cell r="F371">
            <v>41.791044776119392</v>
          </cell>
          <cell r="G371">
            <v>89.473684210526329</v>
          </cell>
          <cell r="H371">
            <v>-14.444444444444448</v>
          </cell>
          <cell r="I371">
            <v>48.701298701298711</v>
          </cell>
          <cell r="J371">
            <v>73.362445414847173</v>
          </cell>
          <cell r="K371">
            <v>-6.5491183879093251</v>
          </cell>
          <cell r="L371">
            <v>38.005390835579497</v>
          </cell>
          <cell r="M371">
            <v>7.2265625000000222</v>
          </cell>
          <cell r="N371">
            <v>7.6502732240437243</v>
          </cell>
          <cell r="O371">
            <v>11.16751269035532</v>
          </cell>
          <cell r="P371">
            <v>4.7184170471841647</v>
          </cell>
          <cell r="Q371">
            <v>8.8662790697674474</v>
          </cell>
          <cell r="R371">
            <v>5.7409879839786404</v>
          </cell>
          <cell r="S371">
            <v>8.0808080808080884</v>
          </cell>
          <cell r="T371">
            <v>7.3598130841121545</v>
          </cell>
          <cell r="U371">
            <v>4.0261153427638918</v>
          </cell>
        </row>
        <row r="372">
          <cell r="A372" t="str">
            <v>Auxiliary transport activities</v>
          </cell>
          <cell r="C372">
            <v>7.9688304050577141</v>
          </cell>
          <cell r="D372">
            <v>10.812282971335186</v>
          </cell>
          <cell r="E372">
            <v>-3.5391705069124257</v>
          </cell>
          <cell r="F372">
            <v>11.726861583540348</v>
          </cell>
          <cell r="G372">
            <v>37.970353477765116</v>
          </cell>
          <cell r="H372">
            <v>4.2479338842975167</v>
          </cell>
          <cell r="I372">
            <v>37.379102584430001</v>
          </cell>
          <cell r="J372">
            <v>26.418142997287774</v>
          </cell>
          <cell r="K372">
            <v>19.680923905600945</v>
          </cell>
          <cell r="L372">
            <v>25.548753742586339</v>
          </cell>
          <cell r="M372">
            <v>16.03123006349303</v>
          </cell>
          <cell r="N372">
            <v>10.23590092684714</v>
          </cell>
          <cell r="O372">
            <v>7.6442576032871523</v>
          </cell>
          <cell r="P372">
            <v>-0.58249856581793491</v>
          </cell>
          <cell r="Q372">
            <v>9.2846997203604573</v>
          </cell>
          <cell r="R372">
            <v>0.5747184793314597</v>
          </cell>
          <cell r="S372">
            <v>-1.046956556855716</v>
          </cell>
          <cell r="T372">
            <v>9.3774231726727599</v>
          </cell>
          <cell r="U372">
            <v>13.207652770911228</v>
          </cell>
        </row>
        <row r="373">
          <cell r="A373" t="str">
            <v>Communications</v>
          </cell>
          <cell r="C373">
            <v>30.967741935483861</v>
          </cell>
          <cell r="D373">
            <v>43.349753694581295</v>
          </cell>
          <cell r="E373">
            <v>-6.0137457044673663</v>
          </cell>
          <cell r="F373">
            <v>35.283363802559428</v>
          </cell>
          <cell r="G373">
            <v>18.513513513513512</v>
          </cell>
          <cell r="H373">
            <v>3.261117445838102</v>
          </cell>
          <cell r="I373">
            <v>-5.6978798586572621</v>
          </cell>
          <cell r="J373">
            <v>28.103044496487129</v>
          </cell>
          <cell r="K373">
            <v>32.44972577696528</v>
          </cell>
          <cell r="L373">
            <v>23.740510697032423</v>
          </cell>
          <cell r="M373">
            <v>25.320691578360275</v>
          </cell>
          <cell r="N373">
            <v>24.254561637739226</v>
          </cell>
          <cell r="O373">
            <v>7.5214899713466954</v>
          </cell>
          <cell r="P373">
            <v>25.049966688874093</v>
          </cell>
          <cell r="Q373">
            <v>1.7847629195524739</v>
          </cell>
          <cell r="R373">
            <v>6.8830149175608479</v>
          </cell>
          <cell r="S373">
            <v>2.8158667972575824</v>
          </cell>
          <cell r="T373">
            <v>10.073827101690869</v>
          </cell>
          <cell r="U373">
            <v>12.007788836001732</v>
          </cell>
        </row>
        <row r="374">
          <cell r="A374" t="str">
            <v>Telecommunication</v>
          </cell>
          <cell r="C374">
            <v>30.976430976430947</v>
          </cell>
          <cell r="D374">
            <v>43.444730077120838</v>
          </cell>
          <cell r="E374">
            <v>-5.9139784946236613</v>
          </cell>
          <cell r="F374">
            <v>35.238095238095248</v>
          </cell>
          <cell r="G374">
            <v>18.450704225352112</v>
          </cell>
          <cell r="H374">
            <v>3.2104637336504371</v>
          </cell>
          <cell r="I374">
            <v>-5.6451612903225978</v>
          </cell>
          <cell r="J374">
            <v>25.641025641025639</v>
          </cell>
          <cell r="K374">
            <v>34.499514091350832</v>
          </cell>
          <cell r="L374">
            <v>23.699421965317935</v>
          </cell>
          <cell r="M374">
            <v>25.350467289719614</v>
          </cell>
          <cell r="N374">
            <v>24.277726001863954</v>
          </cell>
          <cell r="O374">
            <v>9.4863142107236555</v>
          </cell>
          <cell r="P374">
            <v>21.746575342465757</v>
          </cell>
          <cell r="Q374">
            <v>3.459915611814357</v>
          </cell>
          <cell r="R374">
            <v>7.476889613920612</v>
          </cell>
          <cell r="S374">
            <v>0</v>
          </cell>
          <cell r="T374">
            <v>8.9552238805970177</v>
          </cell>
          <cell r="U374">
            <v>15.532853494311571</v>
          </cell>
        </row>
        <row r="375">
          <cell r="A375" t="str">
            <v xml:space="preserve">  Postal &amp; Courier Services</v>
          </cell>
          <cell r="C375">
            <v>30.76923076923077</v>
          </cell>
          <cell r="D375">
            <v>41.176470588235283</v>
          </cell>
          <cell r="E375">
            <v>-8.333333333333325</v>
          </cell>
          <cell r="F375">
            <v>36.363636363636353</v>
          </cell>
          <cell r="G375">
            <v>19.999999999999996</v>
          </cell>
          <cell r="H375">
            <v>4.4444444444444509</v>
          </cell>
          <cell r="I375">
            <v>-6.9148936170212778</v>
          </cell>
          <cell r="J375">
            <v>85.714285714285737</v>
          </cell>
          <cell r="K375">
            <v>0</v>
          </cell>
          <cell r="L375">
            <v>24.615384615384617</v>
          </cell>
          <cell r="M375">
            <v>24.691358024691358</v>
          </cell>
          <cell r="N375">
            <v>23.762376237623762</v>
          </cell>
          <cell r="O375">
            <v>-34.400000000000006</v>
          </cell>
          <cell r="P375">
            <v>142.6829268292683</v>
          </cell>
          <cell r="Q375">
            <v>-28.140703517587941</v>
          </cell>
          <cell r="R375">
            <v>-8.3916083916083846</v>
          </cell>
          <cell r="S375">
            <v>87.78625954198472</v>
          </cell>
          <cell r="T375">
            <v>28.04878048780488</v>
          </cell>
          <cell r="U375">
            <v>-36.190476190476197</v>
          </cell>
        </row>
        <row r="377">
          <cell r="A377" t="str">
            <v>Financial Intermediation</v>
          </cell>
          <cell r="C377">
            <v>57.971014492753611</v>
          </cell>
          <cell r="D377">
            <v>31.0091743119266</v>
          </cell>
          <cell r="E377">
            <v>16.666666666666675</v>
          </cell>
          <cell r="F377">
            <v>23.889555822328923</v>
          </cell>
          <cell r="G377">
            <v>20.639534883720923</v>
          </cell>
          <cell r="H377">
            <v>11.726907630522089</v>
          </cell>
          <cell r="I377">
            <v>28.756290438533448</v>
          </cell>
          <cell r="J377">
            <v>-7.2585147962032632</v>
          </cell>
          <cell r="K377">
            <v>18.844069837447329</v>
          </cell>
          <cell r="L377">
            <v>11.347517730496449</v>
          </cell>
          <cell r="M377">
            <v>9.463148316651516</v>
          </cell>
          <cell r="N377">
            <v>30.465502909393184</v>
          </cell>
          <cell r="O377">
            <v>17.26664542848042</v>
          </cell>
          <cell r="P377">
            <v>5.2159739201304012</v>
          </cell>
          <cell r="Q377">
            <v>-0.56803511489801339</v>
          </cell>
          <cell r="R377">
            <v>-3.9729940275253339</v>
          </cell>
          <cell r="S377">
            <v>11.7090319091401</v>
          </cell>
          <cell r="T377">
            <v>14.62115710481724</v>
          </cell>
          <cell r="U377">
            <v>3.7381203801478247</v>
          </cell>
        </row>
        <row r="378">
          <cell r="A378" t="str">
            <v>Banks &amp; Other Financial Institutions</v>
          </cell>
          <cell r="C378">
            <v>74.035087719298232</v>
          </cell>
          <cell r="D378">
            <v>29.637096774193552</v>
          </cell>
          <cell r="E378">
            <v>16.640746500777603</v>
          </cell>
          <cell r="F378">
            <v>24.13333333333334</v>
          </cell>
          <cell r="G378">
            <v>21.160042964554226</v>
          </cell>
          <cell r="H378">
            <v>-1.7730496453900679</v>
          </cell>
          <cell r="I378">
            <v>11.371841155234662</v>
          </cell>
          <cell r="J378">
            <v>-3.1604538087520284</v>
          </cell>
          <cell r="K378">
            <v>27.615062761506294</v>
          </cell>
          <cell r="L378">
            <v>4.4590163934426164</v>
          </cell>
          <cell r="M378">
            <v>16.446955430006295</v>
          </cell>
          <cell r="N378">
            <v>36.711590296495956</v>
          </cell>
          <cell r="O378">
            <v>14.82649842271293</v>
          </cell>
          <cell r="P378">
            <v>3.8804945054945028</v>
          </cell>
          <cell r="Q378">
            <v>3.4049586776859542</v>
          </cell>
          <cell r="R378">
            <v>-2.2058823529411797</v>
          </cell>
          <cell r="S378">
            <v>13.337692056227525</v>
          </cell>
          <cell r="T378">
            <v>7.0954715892702636</v>
          </cell>
          <cell r="U378">
            <v>1.2927551844869267</v>
          </cell>
        </row>
        <row r="379">
          <cell r="A379" t="str">
            <v>Insurance and pension funding</v>
          </cell>
          <cell r="C379">
            <v>-18.333333333333336</v>
          </cell>
          <cell r="D379">
            <v>44.897959183673478</v>
          </cell>
          <cell r="E379">
            <v>16.901408450704224</v>
          </cell>
          <cell r="F379">
            <v>21.68674698795181</v>
          </cell>
          <cell r="G379">
            <v>15.841584158415834</v>
          </cell>
          <cell r="H379">
            <v>141.88034188034192</v>
          </cell>
          <cell r="I379">
            <v>96.819787985865787</v>
          </cell>
          <cell r="J379">
            <v>-16.337522441651764</v>
          </cell>
          <cell r="K379">
            <v>-3.6480686695278597</v>
          </cell>
          <cell r="L379">
            <v>34.743875278396416</v>
          </cell>
          <cell r="M379">
            <v>-8.9256198347107407</v>
          </cell>
          <cell r="N379">
            <v>9.4373865698729631</v>
          </cell>
          <cell r="O379">
            <v>27.529021558872312</v>
          </cell>
          <cell r="P379">
            <v>10.273081924577365</v>
          </cell>
          <cell r="Q379">
            <v>-14.740566037735848</v>
          </cell>
          <cell r="R379">
            <v>-11.618257261410802</v>
          </cell>
          <cell r="S379">
            <v>3.9123630672926346</v>
          </cell>
          <cell r="T379">
            <v>53.915662650602435</v>
          </cell>
          <cell r="U379">
            <v>12.62230919765166</v>
          </cell>
        </row>
        <row r="380">
          <cell r="A380" t="str">
            <v>Activities Auxiliary to financial intermediation</v>
          </cell>
          <cell r="C380" t="e">
            <v>#DIV/0!</v>
          </cell>
          <cell r="D380" t="e">
            <v>#DIV/0!</v>
          </cell>
          <cell r="E380" t="e">
            <v>#DIV/0!</v>
          </cell>
          <cell r="F380" t="e">
            <v>#DIV/0!</v>
          </cell>
          <cell r="G380" t="e">
            <v>#DIV/0!</v>
          </cell>
          <cell r="H380" t="e">
            <v>#DIV/0!</v>
          </cell>
          <cell r="I380" t="e">
            <v>#DIV/0!</v>
          </cell>
          <cell r="J380" t="e">
            <v>#DIV/0!</v>
          </cell>
          <cell r="K380" t="e">
            <v>#DIV/0!</v>
          </cell>
          <cell r="L380" t="e">
            <v>#DIV/0!</v>
          </cell>
          <cell r="M380" t="e">
            <v>#DIV/0!</v>
          </cell>
          <cell r="N380" t="e">
            <v>#DIV/0!</v>
          </cell>
          <cell r="O380" t="e">
            <v>#DIV/0!</v>
          </cell>
          <cell r="P380" t="e">
            <v>#DIV/0!</v>
          </cell>
          <cell r="Q380" t="e">
            <v>#DIV/0!</v>
          </cell>
          <cell r="R380" t="e">
            <v>#DIV/0!</v>
          </cell>
          <cell r="S380" t="e">
            <v>#DIV/0!</v>
          </cell>
          <cell r="T380" t="e">
            <v>#DIV/0!</v>
          </cell>
          <cell r="U380" t="e">
            <v>#DIV/0!</v>
          </cell>
        </row>
        <row r="383">
          <cell r="A383" t="str">
            <v>Real Estate, Renting and Business Services</v>
          </cell>
          <cell r="C383">
            <v>2.1168433560381672</v>
          </cell>
          <cell r="D383">
            <v>2.1126475199347405</v>
          </cell>
          <cell r="E383">
            <v>3.408324856502265</v>
          </cell>
          <cell r="F383">
            <v>2.512271366657548</v>
          </cell>
          <cell r="G383">
            <v>1.8909293802638949</v>
          </cell>
          <cell r="H383">
            <v>1.9546970400137864</v>
          </cell>
          <cell r="I383">
            <v>1.9943873729922013</v>
          </cell>
          <cell r="J383">
            <v>1.554192686216771</v>
          </cell>
          <cell r="K383">
            <v>1.4793863699193555</v>
          </cell>
          <cell r="L383">
            <v>1.7678188841861564</v>
          </cell>
          <cell r="M383">
            <v>1.6461986255223326</v>
          </cell>
          <cell r="N383">
            <v>1.7982018221905927</v>
          </cell>
          <cell r="O383">
            <v>2.3883175999617645</v>
          </cell>
          <cell r="P383">
            <v>2.1142155971771714</v>
          </cell>
          <cell r="Q383">
            <v>1.3158314714983632</v>
          </cell>
          <cell r="R383">
            <v>1.5762428623262048</v>
          </cell>
          <cell r="S383">
            <v>1.5560468613493583</v>
          </cell>
          <cell r="T383">
            <v>1.2977690238463069</v>
          </cell>
          <cell r="U383">
            <v>1.4734858851793708</v>
          </cell>
        </row>
        <row r="384">
          <cell r="A384" t="str">
            <v>Owner Occupied Dwellings</v>
          </cell>
          <cell r="C384">
            <v>1.5178254614290676</v>
          </cell>
          <cell r="D384">
            <v>1.517825461429112</v>
          </cell>
          <cell r="E384">
            <v>1.5178254614290898</v>
          </cell>
          <cell r="F384">
            <v>1.5178254614290898</v>
          </cell>
          <cell r="G384">
            <v>1.5178254614290676</v>
          </cell>
          <cell r="H384">
            <v>1.5178254614290898</v>
          </cell>
          <cell r="I384">
            <v>1.5178254614291342</v>
          </cell>
          <cell r="J384">
            <v>1.5178254614290898</v>
          </cell>
          <cell r="K384">
            <v>1.517825461429112</v>
          </cell>
          <cell r="L384">
            <v>1.517825461429112</v>
          </cell>
          <cell r="M384">
            <v>1.517825461429112</v>
          </cell>
          <cell r="N384">
            <v>1.5178254614290898</v>
          </cell>
          <cell r="O384">
            <v>1.5178254614290898</v>
          </cell>
          <cell r="P384">
            <v>1.517825461429112</v>
          </cell>
          <cell r="Q384">
            <v>0.83062887096709836</v>
          </cell>
          <cell r="R384">
            <v>1.0575116696737386</v>
          </cell>
          <cell r="S384">
            <v>1.5734595501705417</v>
          </cell>
          <cell r="T384">
            <v>1.1123552413100812</v>
          </cell>
          <cell r="U384">
            <v>0.94875950119821528</v>
          </cell>
        </row>
        <row r="385">
          <cell r="A385" t="str">
            <v>Real Estate activities</v>
          </cell>
          <cell r="C385">
            <v>0.5395674859748123</v>
          </cell>
          <cell r="D385">
            <v>3.9170815847693108</v>
          </cell>
          <cell r="E385">
            <v>0.59130975797809793</v>
          </cell>
          <cell r="F385">
            <v>0.61877246223855931</v>
          </cell>
          <cell r="G385">
            <v>0.64733390996176698</v>
          </cell>
          <cell r="H385">
            <v>0.67702152583477559</v>
          </cell>
          <cell r="I385">
            <v>3.9565025657307684</v>
          </cell>
          <cell r="J385">
            <v>0.73988041666586124</v>
          </cell>
          <cell r="K385">
            <v>0.77310146488760445</v>
          </cell>
          <cell r="L385">
            <v>0.80754785140220164</v>
          </cell>
          <cell r="M385">
            <v>0.84324079695918819</v>
          </cell>
          <cell r="N385">
            <v>2.4564528088018012</v>
          </cell>
          <cell r="O385">
            <v>0.91844186562803909</v>
          </cell>
          <cell r="P385">
            <v>1.1006319664773168</v>
          </cell>
          <cell r="Q385">
            <v>0.60480552070265592</v>
          </cell>
          <cell r="R385">
            <v>0.77173401571397626</v>
          </cell>
          <cell r="S385">
            <v>1.1515105626029198</v>
          </cell>
          <cell r="T385">
            <v>0.81745474790968498</v>
          </cell>
          <cell r="U385">
            <v>0.6992699264392277</v>
          </cell>
        </row>
        <row r="386">
          <cell r="A386" t="str">
            <v>Renting of machinery and equipment</v>
          </cell>
          <cell r="C386">
            <v>16.730038022813698</v>
          </cell>
          <cell r="D386">
            <v>8.4690553745928376</v>
          </cell>
          <cell r="E386">
            <v>37.237237237237238</v>
          </cell>
          <cell r="F386">
            <v>16.192560175054705</v>
          </cell>
          <cell r="G386">
            <v>6.9679849340866351</v>
          </cell>
          <cell r="H386">
            <v>7.3943661971830998</v>
          </cell>
          <cell r="I386">
            <v>4.2622950819672267</v>
          </cell>
          <cell r="J386">
            <v>2.6729559748427834</v>
          </cell>
          <cell r="K386">
            <v>1.8376722817764257</v>
          </cell>
          <cell r="L386">
            <v>4.8120300751879563</v>
          </cell>
          <cell r="M386">
            <v>3.4433285509325673</v>
          </cell>
          <cell r="N386">
            <v>3.4674063800277377</v>
          </cell>
          <cell r="O386">
            <v>10.589812332439674</v>
          </cell>
          <cell r="P386">
            <v>7.2727272727272529</v>
          </cell>
          <cell r="Q386">
            <v>5.1977401129943646</v>
          </cell>
          <cell r="R386">
            <v>5.5853920515574584</v>
          </cell>
          <cell r="S386">
            <v>1.7293997965411867</v>
          </cell>
          <cell r="T386">
            <v>2.8000000000000025</v>
          </cell>
          <cell r="U386">
            <v>5.2529182879377689</v>
          </cell>
        </row>
        <row r="387">
          <cell r="A387" t="str">
            <v>Computer related activities</v>
          </cell>
          <cell r="C387">
            <v>16.730038022813677</v>
          </cell>
          <cell r="D387">
            <v>8.4690553745928376</v>
          </cell>
          <cell r="E387">
            <v>37.237237237237238</v>
          </cell>
          <cell r="F387">
            <v>16.19256017505468</v>
          </cell>
          <cell r="G387">
            <v>6.9679849340866351</v>
          </cell>
          <cell r="H387">
            <v>7.3943661971830998</v>
          </cell>
          <cell r="I387">
            <v>4.2622950819672267</v>
          </cell>
          <cell r="J387">
            <v>2.6729559748427834</v>
          </cell>
          <cell r="K387">
            <v>1.8376722817764257</v>
          </cell>
          <cell r="L387">
            <v>4.8120300751879563</v>
          </cell>
          <cell r="M387">
            <v>3.4433285509325673</v>
          </cell>
          <cell r="N387">
            <v>3.4674063800277377</v>
          </cell>
          <cell r="O387">
            <v>10.589812332439674</v>
          </cell>
          <cell r="P387">
            <v>7.2727272727272751</v>
          </cell>
          <cell r="Q387">
            <v>5.1977401129943424</v>
          </cell>
          <cell r="R387">
            <v>5.5853920515574584</v>
          </cell>
          <cell r="S387">
            <v>1.7293997965412089</v>
          </cell>
          <cell r="T387">
            <v>2.7999999999999803</v>
          </cell>
          <cell r="U387">
            <v>5.2529182879377467</v>
          </cell>
        </row>
        <row r="388">
          <cell r="A388" t="str">
            <v>Business Services</v>
          </cell>
          <cell r="C388">
            <v>16.730038022813698</v>
          </cell>
          <cell r="D388">
            <v>8.4690553745928376</v>
          </cell>
          <cell r="E388">
            <v>37.237237237237238</v>
          </cell>
          <cell r="F388">
            <v>16.19256017505468</v>
          </cell>
          <cell r="G388">
            <v>6.9679849340866351</v>
          </cell>
          <cell r="H388">
            <v>7.3943661971830998</v>
          </cell>
          <cell r="I388">
            <v>4.2622950819672267</v>
          </cell>
          <cell r="J388">
            <v>2.6729559748427612</v>
          </cell>
          <cell r="K388">
            <v>1.8376722817764035</v>
          </cell>
          <cell r="L388">
            <v>4.8120300751879563</v>
          </cell>
          <cell r="M388">
            <v>3.4433285509325673</v>
          </cell>
          <cell r="N388">
            <v>3.4674063800277377</v>
          </cell>
          <cell r="O388">
            <v>10.589812332439674</v>
          </cell>
          <cell r="P388">
            <v>7.2727272727272751</v>
          </cell>
          <cell r="Q388">
            <v>5.1977401129943646</v>
          </cell>
          <cell r="R388">
            <v>5.5853920515574806</v>
          </cell>
          <cell r="S388">
            <v>1.7293997965412089</v>
          </cell>
          <cell r="T388">
            <v>2.8000000000000025</v>
          </cell>
          <cell r="U388">
            <v>5.2529182879377689</v>
          </cell>
        </row>
        <row r="390">
          <cell r="A390" t="str">
            <v xml:space="preserve">Public Administration , Defence and </v>
          </cell>
          <cell r="C390" t="e">
            <v>#REF!</v>
          </cell>
          <cell r="D390" t="e">
            <v>#REF!</v>
          </cell>
          <cell r="E390" t="e">
            <v>#REF!</v>
          </cell>
          <cell r="F390" t="e">
            <v>#REF!</v>
          </cell>
          <cell r="G390" t="e">
            <v>#REF!</v>
          </cell>
          <cell r="H390" t="e">
            <v>#REF!</v>
          </cell>
          <cell r="I390" t="e">
            <v>#REF!</v>
          </cell>
          <cell r="J390" t="e">
            <v>#REF!</v>
          </cell>
          <cell r="K390" t="e">
            <v>#REF!</v>
          </cell>
          <cell r="L390" t="e">
            <v>#REF!</v>
          </cell>
          <cell r="M390" t="e">
            <v>#REF!</v>
          </cell>
          <cell r="N390" t="e">
            <v>#REF!</v>
          </cell>
          <cell r="O390" t="e">
            <v>#REF!</v>
          </cell>
          <cell r="P390" t="e">
            <v>#REF!</v>
          </cell>
          <cell r="Q390" t="e">
            <v>#REF!</v>
          </cell>
          <cell r="R390" t="e">
            <v>#REF!</v>
          </cell>
          <cell r="S390" t="e">
            <v>#REF!</v>
          </cell>
          <cell r="T390" t="e">
            <v>#REF!</v>
          </cell>
          <cell r="U390" t="e">
            <v>#REF!</v>
          </cell>
        </row>
        <row r="391">
          <cell r="A391" t="str">
            <v>Compulsory Social Security</v>
          </cell>
        </row>
        <row r="392">
          <cell r="A392" t="str">
            <v xml:space="preserve">  Central</v>
          </cell>
          <cell r="C392">
            <v>27.204374572795608</v>
          </cell>
          <cell r="D392">
            <v>13.75604513702311</v>
          </cell>
          <cell r="E392">
            <v>4.8181388757675858</v>
          </cell>
          <cell r="F392">
            <v>29.923388913925187</v>
          </cell>
          <cell r="G392">
            <v>11.932015261880014</v>
          </cell>
          <cell r="H392">
            <v>20.235512860241698</v>
          </cell>
          <cell r="I392">
            <v>4.9484536082474273</v>
          </cell>
          <cell r="J392">
            <v>3.4626719056974453</v>
          </cell>
          <cell r="K392">
            <v>8.0702587230002223</v>
          </cell>
          <cell r="L392">
            <v>19.767186470459052</v>
          </cell>
          <cell r="M392">
            <v>7.6471666972308894</v>
          </cell>
          <cell r="N392">
            <v>13.185689948892643</v>
          </cell>
          <cell r="O392">
            <v>3.5821794099939686</v>
          </cell>
          <cell r="P392">
            <v>11.553188207017474</v>
          </cell>
          <cell r="Q392">
            <v>14.268273676554632</v>
          </cell>
          <cell r="R392">
            <v>12.12520742879224</v>
          </cell>
          <cell r="S392">
            <v>7.4424733907754836</v>
          </cell>
          <cell r="T392">
            <v>2.3982942108838445</v>
          </cell>
          <cell r="U392">
            <v>9.370335563049359</v>
          </cell>
        </row>
        <row r="393">
          <cell r="A393" t="str">
            <v xml:space="preserve">  NIS</v>
          </cell>
          <cell r="C393">
            <v>40.579710144927539</v>
          </cell>
          <cell r="D393">
            <v>9.2783505154639059</v>
          </cell>
          <cell r="E393">
            <v>31.13207547169814</v>
          </cell>
          <cell r="F393">
            <v>0</v>
          </cell>
          <cell r="G393">
            <v>14.388489208633093</v>
          </cell>
          <cell r="H393">
            <v>16.981132075471695</v>
          </cell>
          <cell r="I393">
            <v>16.129032258064523</v>
          </cell>
          <cell r="J393">
            <v>3.7037037037036979</v>
          </cell>
          <cell r="K393">
            <v>46.875</v>
          </cell>
          <cell r="L393">
            <v>-0.30395136778115228</v>
          </cell>
          <cell r="M393">
            <v>0.30487804878047697</v>
          </cell>
          <cell r="N393">
            <v>16.717325227963521</v>
          </cell>
          <cell r="O393">
            <v>7.03125</v>
          </cell>
          <cell r="P393">
            <v>0.72992700729928028</v>
          </cell>
          <cell r="Q393">
            <v>33.816425120772941</v>
          </cell>
          <cell r="R393">
            <v>0.36101083032491488</v>
          </cell>
          <cell r="S393">
            <v>13.489208633093508</v>
          </cell>
          <cell r="T393">
            <v>54.516640253565775</v>
          </cell>
          <cell r="U393">
            <v>3.1746666666666368</v>
          </cell>
        </row>
        <row r="395">
          <cell r="A395" t="str">
            <v>Eduaction</v>
          </cell>
          <cell r="C395">
            <v>19.284367920805899</v>
          </cell>
          <cell r="D395">
            <v>11.050759920244225</v>
          </cell>
          <cell r="E395">
            <v>4.9525054154885062</v>
          </cell>
          <cell r="F395">
            <v>22.455578462149006</v>
          </cell>
          <cell r="G395">
            <v>10.196032554447164</v>
          </cell>
          <cell r="H395">
            <v>16.512500168212931</v>
          </cell>
          <cell r="I395">
            <v>5.0191522277077905</v>
          </cell>
          <cell r="J395">
            <v>3.8680925950642431</v>
          </cell>
          <cell r="K395">
            <v>7.4296860431491085</v>
          </cell>
          <cell r="L395">
            <v>15.34733833672297</v>
          </cell>
          <cell r="M395">
            <v>8.2589724616352278</v>
          </cell>
          <cell r="N395">
            <v>11.613851874928759</v>
          </cell>
          <cell r="O395">
            <v>21.99785293514158</v>
          </cell>
          <cell r="P395">
            <v>8.3599445245142725</v>
          </cell>
          <cell r="Q395">
            <v>7.3359301396796361</v>
          </cell>
          <cell r="R395">
            <v>5.2981299281340544</v>
          </cell>
          <cell r="S395">
            <v>2.7919941702306161</v>
          </cell>
          <cell r="T395">
            <v>5.7209960950768801</v>
          </cell>
          <cell r="U395">
            <v>5.8502671839725684</v>
          </cell>
        </row>
        <row r="396">
          <cell r="A396" t="str">
            <v>Public</v>
          </cell>
          <cell r="C396">
            <v>27.204374572795629</v>
          </cell>
          <cell r="D396">
            <v>13.75604513702311</v>
          </cell>
          <cell r="E396">
            <v>4.8181388757675858</v>
          </cell>
          <cell r="F396">
            <v>29.923388913925166</v>
          </cell>
          <cell r="G396">
            <v>11.932015261880014</v>
          </cell>
          <cell r="H396">
            <v>20.235512860241677</v>
          </cell>
          <cell r="I396">
            <v>4.9484536082474273</v>
          </cell>
          <cell r="J396">
            <v>3.4626719056974453</v>
          </cell>
          <cell r="K396">
            <v>8.0702587230002454</v>
          </cell>
          <cell r="L396">
            <v>19.767186470459031</v>
          </cell>
          <cell r="M396">
            <v>7.6471666972309116</v>
          </cell>
          <cell r="N396">
            <v>13.185689948892643</v>
          </cell>
          <cell r="O396">
            <v>3.5821794099939686</v>
          </cell>
          <cell r="P396">
            <v>9.7500726532984814</v>
          </cell>
          <cell r="Q396">
            <v>8.228344830434974</v>
          </cell>
          <cell r="R396">
            <v>5.3127743215907852</v>
          </cell>
          <cell r="S396">
            <v>1.7576921683035485</v>
          </cell>
          <cell r="T396">
            <v>5.9192250160267745</v>
          </cell>
          <cell r="U396">
            <v>6.1028917283120432</v>
          </cell>
        </row>
        <row r="397">
          <cell r="A397" t="str">
            <v>Private</v>
          </cell>
          <cell r="C397">
            <v>5.2631578947368585</v>
          </cell>
          <cell r="D397">
            <v>5.2631578947368585</v>
          </cell>
          <cell r="E397">
            <v>5.2631578947368363</v>
          </cell>
          <cell r="F397">
            <v>5.2631578947368363</v>
          </cell>
          <cell r="G397">
            <v>5.2631578947368363</v>
          </cell>
          <cell r="H397">
            <v>5.2631578947368363</v>
          </cell>
          <cell r="I397">
            <v>5.2631578947368363</v>
          </cell>
          <cell r="J397">
            <v>5.2631578947368585</v>
          </cell>
          <cell r="K397">
            <v>5.2631578947368585</v>
          </cell>
          <cell r="L397">
            <v>0</v>
          </cell>
          <cell r="M397">
            <v>10.803324099723</v>
          </cell>
          <cell r="N397">
            <v>5.2631578947368363</v>
          </cell>
          <cell r="O397">
            <v>102.00266633786428</v>
          </cell>
          <cell r="P397">
            <v>5.2631578947368585</v>
          </cell>
          <cell r="Q397">
            <v>5.2631578947368363</v>
          </cell>
          <cell r="R397">
            <v>5.2631578947368363</v>
          </cell>
          <cell r="S397">
            <v>5.2631578947368585</v>
          </cell>
          <cell r="T397">
            <v>5.2631578947368585</v>
          </cell>
          <cell r="U397">
            <v>5.2631578947368585</v>
          </cell>
        </row>
        <row r="399">
          <cell r="A399" t="str">
            <v>Health &amp; Social Work</v>
          </cell>
          <cell r="C399">
            <v>27.204374572795608</v>
          </cell>
          <cell r="D399">
            <v>13.756045137023087</v>
          </cell>
          <cell r="E399">
            <v>4.8181388757676302</v>
          </cell>
          <cell r="F399">
            <v>29.923388913925166</v>
          </cell>
          <cell r="G399">
            <v>11.932015261879991</v>
          </cell>
          <cell r="H399">
            <v>20.235512860241677</v>
          </cell>
          <cell r="I399">
            <v>4.9484536082474273</v>
          </cell>
          <cell r="J399">
            <v>3.4626719056974675</v>
          </cell>
          <cell r="K399">
            <v>8.0702587230002223</v>
          </cell>
          <cell r="L399">
            <v>19.767186470459031</v>
          </cell>
          <cell r="M399">
            <v>7.6471666972308894</v>
          </cell>
          <cell r="N399">
            <v>13.185689948892643</v>
          </cell>
          <cell r="O399">
            <v>3.5821794099939908</v>
          </cell>
          <cell r="P399">
            <v>9.7500726532984583</v>
          </cell>
          <cell r="Q399">
            <v>5.8324786324786437</v>
          </cell>
          <cell r="R399">
            <v>5.239695051040183</v>
          </cell>
          <cell r="S399">
            <v>0.6937196881330987</v>
          </cell>
          <cell r="T399">
            <v>8.6757712474088358</v>
          </cell>
          <cell r="U399">
            <v>4.8751753155680255</v>
          </cell>
        </row>
        <row r="400">
          <cell r="A400" t="str">
            <v>Public</v>
          </cell>
          <cell r="C400">
            <v>27.204374572795608</v>
          </cell>
          <cell r="D400">
            <v>13.75604513702311</v>
          </cell>
          <cell r="E400">
            <v>4.818138875767608</v>
          </cell>
          <cell r="F400">
            <v>29.923388913925187</v>
          </cell>
          <cell r="G400">
            <v>11.932015261879991</v>
          </cell>
          <cell r="H400">
            <v>20.235512860241677</v>
          </cell>
          <cell r="I400">
            <v>4.9484536082474273</v>
          </cell>
          <cell r="J400">
            <v>3.4626719056974675</v>
          </cell>
          <cell r="K400">
            <v>8.0702587230002223</v>
          </cell>
          <cell r="L400">
            <v>19.767186470459031</v>
          </cell>
          <cell r="M400">
            <v>7.6471666972308894</v>
          </cell>
          <cell r="N400">
            <v>13.185689948892643</v>
          </cell>
          <cell r="O400">
            <v>3.5821794099939908</v>
          </cell>
          <cell r="P400">
            <v>9.7500726532984583</v>
          </cell>
          <cell r="Q400">
            <v>5.8324786324786215</v>
          </cell>
          <cell r="R400">
            <v>5.239695051040183</v>
          </cell>
          <cell r="S400">
            <v>0.6937196881331209</v>
          </cell>
          <cell r="T400">
            <v>8.6757712474088358</v>
          </cell>
          <cell r="U400">
            <v>4.8751753155680255</v>
          </cell>
        </row>
        <row r="401">
          <cell r="A401" t="str">
            <v>Private</v>
          </cell>
          <cell r="C401">
            <v>27.204374572795608</v>
          </cell>
          <cell r="D401">
            <v>13.756045137023087</v>
          </cell>
          <cell r="E401">
            <v>4.818138875767608</v>
          </cell>
          <cell r="F401">
            <v>29.923388913925187</v>
          </cell>
          <cell r="G401">
            <v>11.932015261879991</v>
          </cell>
          <cell r="H401">
            <v>20.235512860241677</v>
          </cell>
          <cell r="I401">
            <v>4.9484536082474495</v>
          </cell>
          <cell r="J401">
            <v>3.4626719056974453</v>
          </cell>
          <cell r="K401">
            <v>8.0702587230002223</v>
          </cell>
          <cell r="L401">
            <v>19.767186470459031</v>
          </cell>
          <cell r="M401">
            <v>7.6471666972308894</v>
          </cell>
          <cell r="N401">
            <v>13.185689948892643</v>
          </cell>
          <cell r="O401">
            <v>3.582179409994013</v>
          </cell>
          <cell r="P401">
            <v>9.7500726532984583</v>
          </cell>
          <cell r="Q401">
            <v>5.8324786324786215</v>
          </cell>
          <cell r="R401">
            <v>5.239695051040183</v>
          </cell>
          <cell r="S401">
            <v>0.6937196881331209</v>
          </cell>
          <cell r="T401">
            <v>8.6757712474088589</v>
          </cell>
          <cell r="U401">
            <v>4.8751753155680255</v>
          </cell>
        </row>
        <row r="403">
          <cell r="A403" t="str">
            <v>Other Community, Social &amp; personal activities</v>
          </cell>
          <cell r="C403">
            <v>16.730038022813677</v>
          </cell>
          <cell r="D403">
            <v>8.4690553745928376</v>
          </cell>
          <cell r="E403">
            <v>37.237237237237238</v>
          </cell>
          <cell r="F403">
            <v>16.192560175054705</v>
          </cell>
          <cell r="G403">
            <v>6.9679849340866351</v>
          </cell>
          <cell r="H403">
            <v>7.3943661971830998</v>
          </cell>
          <cell r="I403">
            <v>4.2622950819672267</v>
          </cell>
          <cell r="J403">
            <v>2.6729559748427834</v>
          </cell>
          <cell r="K403">
            <v>1.8376722817764035</v>
          </cell>
          <cell r="L403">
            <v>4.8120300751879563</v>
          </cell>
          <cell r="M403">
            <v>3.4433285509325673</v>
          </cell>
          <cell r="N403">
            <v>3.4674063800277377</v>
          </cell>
          <cell r="O403">
            <v>10.589812332439674</v>
          </cell>
          <cell r="P403">
            <v>7.2727272727272751</v>
          </cell>
          <cell r="Q403">
            <v>5.1977401129943646</v>
          </cell>
          <cell r="R403">
            <v>5.5853920515574584</v>
          </cell>
          <cell r="S403">
            <v>1.7293997965411867</v>
          </cell>
          <cell r="T403">
            <v>2.7999999999999803</v>
          </cell>
          <cell r="U403">
            <v>5.2529182879377467</v>
          </cell>
        </row>
        <row r="405">
          <cell r="A405" t="str">
            <v>Private Households with Employed Persons</v>
          </cell>
        </row>
        <row r="407">
          <cell r="A407" t="str">
            <v>Less FISM</v>
          </cell>
          <cell r="C407">
            <v>38.509316770186317</v>
          </cell>
          <cell r="D407">
            <v>22.645739910313889</v>
          </cell>
          <cell r="E407">
            <v>35.466179159049375</v>
          </cell>
          <cell r="F407">
            <v>14.304993252361676</v>
          </cell>
          <cell r="G407">
            <v>27.390791027154648</v>
          </cell>
          <cell r="H407">
            <v>8.3410565338276186</v>
          </cell>
          <cell r="I407">
            <v>1.6253207869974418</v>
          </cell>
          <cell r="J407">
            <v>1.3468013468013407</v>
          </cell>
          <cell r="K407">
            <v>8.0564784053156266</v>
          </cell>
          <cell r="L407">
            <v>0</v>
          </cell>
          <cell r="M407">
            <v>19.369715603382009</v>
          </cell>
          <cell r="N407">
            <v>63.490019317450106</v>
          </cell>
          <cell r="O407">
            <v>3.150846790074846</v>
          </cell>
          <cell r="P407">
            <v>4.9637266132111391</v>
          </cell>
          <cell r="Q407">
            <v>5.2018915969443524</v>
          </cell>
          <cell r="R407">
            <v>2.2130013831258566</v>
          </cell>
          <cell r="S407">
            <v>10.216508795669821</v>
          </cell>
          <cell r="T407">
            <v>10.896255371393515</v>
          </cell>
          <cell r="U407">
            <v>-8.0819263769720493</v>
          </cell>
        </row>
        <row r="409">
          <cell r="A409" t="str">
            <v>TOTAL</v>
          </cell>
          <cell r="C409" t="e">
            <v>#REF!</v>
          </cell>
          <cell r="D409" t="e">
            <v>#REF!</v>
          </cell>
          <cell r="E409" t="e">
            <v>#REF!</v>
          </cell>
          <cell r="F409" t="e">
            <v>#REF!</v>
          </cell>
          <cell r="G409" t="e">
            <v>#REF!</v>
          </cell>
          <cell r="H409" t="e">
            <v>#REF!</v>
          </cell>
          <cell r="I409" t="e">
            <v>#REF!</v>
          </cell>
          <cell r="J409" t="e">
            <v>#REF!</v>
          </cell>
          <cell r="K409" t="e">
            <v>#REF!</v>
          </cell>
          <cell r="L409" t="e">
            <v>#REF!</v>
          </cell>
          <cell r="M409" t="e">
            <v>#REF!</v>
          </cell>
          <cell r="N409" t="e">
            <v>#REF!</v>
          </cell>
          <cell r="O409" t="e">
            <v>#REF!</v>
          </cell>
          <cell r="P409" t="e">
            <v>#REF!</v>
          </cell>
          <cell r="Q409" t="e">
            <v>#REF!</v>
          </cell>
          <cell r="R409" t="e">
            <v>#REF!</v>
          </cell>
          <cell r="S409" t="e">
            <v>#REF!</v>
          </cell>
          <cell r="T409" t="e">
            <v>#REF!</v>
          </cell>
          <cell r="U409" t="e">
            <v>#REF!</v>
          </cell>
        </row>
        <row r="410">
          <cell r="A410" t="str">
            <v>Taxes on products</v>
          </cell>
          <cell r="C410" t="e">
            <v>#REF!</v>
          </cell>
          <cell r="D410" t="e">
            <v>#REF!</v>
          </cell>
          <cell r="E410" t="e">
            <v>#REF!</v>
          </cell>
          <cell r="F410" t="e">
            <v>#REF!</v>
          </cell>
          <cell r="G410" t="e">
            <v>#REF!</v>
          </cell>
          <cell r="H410" t="e">
            <v>#REF!</v>
          </cell>
          <cell r="I410" t="e">
            <v>#REF!</v>
          </cell>
          <cell r="J410" t="e">
            <v>#REF!</v>
          </cell>
          <cell r="K410" t="e">
            <v>#REF!</v>
          </cell>
          <cell r="L410" t="e">
            <v>#REF!</v>
          </cell>
          <cell r="M410" t="e">
            <v>#REF!</v>
          </cell>
          <cell r="N410" t="e">
            <v>#REF!</v>
          </cell>
          <cell r="O410" t="e">
            <v>#REF!</v>
          </cell>
          <cell r="P410" t="e">
            <v>#REF!</v>
          </cell>
          <cell r="Q410" t="e">
            <v>#REF!</v>
          </cell>
          <cell r="R410" t="e">
            <v>#REF!</v>
          </cell>
          <cell r="S410" t="e">
            <v>#REF!</v>
          </cell>
          <cell r="T410" t="e">
            <v>#REF!</v>
          </cell>
          <cell r="U410" t="e">
            <v>#REF!</v>
          </cell>
        </row>
        <row r="411">
          <cell r="A411" t="str">
            <v>Subsidies</v>
          </cell>
          <cell r="C411" t="e">
            <v>#DIV/0!</v>
          </cell>
          <cell r="D411" t="e">
            <v>#DIV/0!</v>
          </cell>
          <cell r="E411" t="e">
            <v>#DIV/0!</v>
          </cell>
          <cell r="F411" t="e">
            <v>#DIV/0!</v>
          </cell>
          <cell r="G411" t="e">
            <v>#DIV/0!</v>
          </cell>
          <cell r="H411" t="e">
            <v>#DIV/0!</v>
          </cell>
          <cell r="I411" t="e">
            <v>#DIV/0!</v>
          </cell>
          <cell r="J411" t="e">
            <v>#DIV/0!</v>
          </cell>
          <cell r="K411" t="e">
            <v>#DIV/0!</v>
          </cell>
          <cell r="L411" t="e">
            <v>#DIV/0!</v>
          </cell>
          <cell r="M411" t="e">
            <v>#DIV/0!</v>
          </cell>
          <cell r="N411" t="e">
            <v>#DIV/0!</v>
          </cell>
          <cell r="O411" t="e">
            <v>#DIV/0!</v>
          </cell>
          <cell r="P411" t="e">
            <v>#DIV/0!</v>
          </cell>
          <cell r="Q411" t="e">
            <v>#DIV/0!</v>
          </cell>
          <cell r="R411" t="e">
            <v>#DIV/0!</v>
          </cell>
          <cell r="S411" t="e">
            <v>#DIV/0!</v>
          </cell>
          <cell r="T411" t="e">
            <v>#DIV/0!</v>
          </cell>
          <cell r="U411" t="e">
            <v>#DIV/0!</v>
          </cell>
        </row>
        <row r="413">
          <cell r="A413" t="str">
            <v>GDP at Market Prices</v>
          </cell>
          <cell r="C413" t="e">
            <v>#DIV/0!</v>
          </cell>
          <cell r="D413" t="e">
            <v>#DIV/0!</v>
          </cell>
          <cell r="E413" t="e">
            <v>#DIV/0!</v>
          </cell>
          <cell r="F413" t="e">
            <v>#DIV/0!</v>
          </cell>
          <cell r="G413" t="e">
            <v>#DIV/0!</v>
          </cell>
          <cell r="H413" t="e">
            <v>#DIV/0!</v>
          </cell>
          <cell r="I413" t="e">
            <v>#DIV/0!</v>
          </cell>
          <cell r="J413" t="e">
            <v>#DIV/0!</v>
          </cell>
          <cell r="K413" t="e">
            <v>#DIV/0!</v>
          </cell>
          <cell r="L413" t="e">
            <v>#DIV/0!</v>
          </cell>
          <cell r="M413" t="e">
            <v>#DIV/0!</v>
          </cell>
          <cell r="N413" t="e">
            <v>#DIV/0!</v>
          </cell>
          <cell r="O413" t="e">
            <v>#DIV/0!</v>
          </cell>
          <cell r="P413" t="e">
            <v>#DIV/0!</v>
          </cell>
          <cell r="Q413" t="e">
            <v>#DIV/0!</v>
          </cell>
          <cell r="R413" t="e">
            <v>#DIV/0!</v>
          </cell>
          <cell r="S413" t="e">
            <v>#DIV/0!</v>
          </cell>
          <cell r="T413" t="e">
            <v>#DIV/0!</v>
          </cell>
          <cell r="U413" t="e">
            <v>#DIV/0!</v>
          </cell>
        </row>
        <row r="415">
          <cell r="A415" t="str">
            <v>SOURCE:  Grenada Statistical Office \ ECCB</v>
          </cell>
        </row>
        <row r="416">
          <cell r="A416" t="str">
            <v>Date:  21 May 2010</v>
          </cell>
        </row>
        <row r="417">
          <cell r="A417" t="str">
            <v>GRENADA</v>
          </cell>
        </row>
        <row r="418">
          <cell r="A418" t="str">
            <v xml:space="preserve">RATE OF GROWTH OF GROSS DOMESTIC PRODUCT BY ECONOMIC ACTIVITY, </v>
          </cell>
        </row>
        <row r="419">
          <cell r="A419" t="str">
            <v>AT BASIC PRICES, IN CONSTANT (2000) PRICES: 2000 - 2009</v>
          </cell>
        </row>
        <row r="420">
          <cell r="A420" t="str">
            <v>Table 6</v>
          </cell>
        </row>
        <row r="421">
          <cell r="C421" t="str">
            <v>1978</v>
          </cell>
          <cell r="D421" t="str">
            <v>1979</v>
          </cell>
          <cell r="E421" t="str">
            <v>1980</v>
          </cell>
          <cell r="F421" t="str">
            <v>1981</v>
          </cell>
          <cell r="G421" t="str">
            <v>1982</v>
          </cell>
          <cell r="H421" t="str">
            <v>1983</v>
          </cell>
          <cell r="I421" t="str">
            <v>1984</v>
          </cell>
          <cell r="J421" t="str">
            <v>1985</v>
          </cell>
          <cell r="K421" t="str">
            <v>1986</v>
          </cell>
          <cell r="L421" t="str">
            <v>1987</v>
          </cell>
          <cell r="M421" t="str">
            <v>1988</v>
          </cell>
          <cell r="N421" t="str">
            <v>1989</v>
          </cell>
          <cell r="O421" t="str">
            <v>1990</v>
          </cell>
          <cell r="P421" t="str">
            <v>1991</v>
          </cell>
          <cell r="Q421" t="str">
            <v>1992</v>
          </cell>
          <cell r="R421" t="str">
            <v>1993</v>
          </cell>
          <cell r="S421" t="str">
            <v>1994</v>
          </cell>
          <cell r="T421" t="str">
            <v>1995</v>
          </cell>
          <cell r="U421" t="str">
            <v>1996</v>
          </cell>
        </row>
        <row r="422">
          <cell r="U422">
            <v>0</v>
          </cell>
        </row>
        <row r="423">
          <cell r="A423" t="str">
            <v>Agriculture</v>
          </cell>
          <cell r="C423">
            <v>24.217217812026881</v>
          </cell>
          <cell r="D423">
            <v>-0.88898042822415091</v>
          </cell>
          <cell r="E423">
            <v>-4.7832073942248758</v>
          </cell>
          <cell r="F423">
            <v>8.8295368704227393</v>
          </cell>
          <cell r="G423">
            <v>14.317962981042376</v>
          </cell>
          <cell r="H423">
            <v>-1.5553364273006132</v>
          </cell>
          <cell r="I423">
            <v>23.13082396499464</v>
          </cell>
          <cell r="J423">
            <v>-3.2981179600377497</v>
          </cell>
          <cell r="K423">
            <v>12.846836490795255</v>
          </cell>
          <cell r="L423">
            <v>-20.69640979400247</v>
          </cell>
          <cell r="M423">
            <v>0.61418127947274748</v>
          </cell>
          <cell r="N423">
            <v>71.745121939505751</v>
          </cell>
          <cell r="O423">
            <v>15.901032209609568</v>
          </cell>
          <cell r="P423">
            <v>-18.03613412660917</v>
          </cell>
          <cell r="Q423">
            <v>21.447060279130348</v>
          </cell>
          <cell r="R423">
            <v>-18.044359854237868</v>
          </cell>
          <cell r="S423">
            <v>-38.514587486707953</v>
          </cell>
          <cell r="T423">
            <v>52.203169260070204</v>
          </cell>
          <cell r="U423">
            <v>19.51188270611155</v>
          </cell>
        </row>
        <row r="424">
          <cell r="A424" t="str">
            <v xml:space="preserve">  Crops</v>
          </cell>
          <cell r="C424">
            <v>28.602357551180148</v>
          </cell>
          <cell r="D424">
            <v>1.6926737586841822</v>
          </cell>
          <cell r="E424">
            <v>-6.4574462179938896</v>
          </cell>
          <cell r="F424">
            <v>11.121907600629811</v>
          </cell>
          <cell r="G424">
            <v>15.990890511655209</v>
          </cell>
          <cell r="H424">
            <v>-1.6000592736255315</v>
          </cell>
          <cell r="I424">
            <v>25.263847246562989</v>
          </cell>
          <cell r="J424">
            <v>-6.8625843246149394</v>
          </cell>
          <cell r="K424">
            <v>14.633231858535311</v>
          </cell>
          <cell r="L424">
            <v>-24.121084530939829</v>
          </cell>
          <cell r="M424">
            <v>-7.0448655146504446E-2</v>
          </cell>
          <cell r="N424">
            <v>87.381405287918383</v>
          </cell>
          <cell r="O424">
            <v>17.441401771688113</v>
          </cell>
          <cell r="P424">
            <v>-20.451910178143816</v>
          </cell>
          <cell r="Q424">
            <v>24.032767342182872</v>
          </cell>
          <cell r="R424">
            <v>-20.734026622657463</v>
          </cell>
          <cell r="S424">
            <v>-45.51282871770087</v>
          </cell>
          <cell r="T424">
            <v>67.16580660006457</v>
          </cell>
          <cell r="U424">
            <v>22.785317481485023</v>
          </cell>
        </row>
        <row r="425">
          <cell r="A425" t="str">
            <v xml:space="preserve">    Bananas</v>
          </cell>
          <cell r="C425">
            <v>109574.79285406388</v>
          </cell>
          <cell r="D425">
            <v>76858.236895352064</v>
          </cell>
          <cell r="E425">
            <v>79551.206779148066</v>
          </cell>
          <cell r="F425">
            <v>163880.05224412258</v>
          </cell>
          <cell r="G425">
            <v>85639.732375601001</v>
          </cell>
          <cell r="H425">
            <v>105428.24930326828</v>
          </cell>
          <cell r="I425">
            <v>118285.67175645828</v>
          </cell>
          <cell r="J425">
            <v>124591.40809842493</v>
          </cell>
          <cell r="K425">
            <v>95163.911176649184</v>
          </cell>
          <cell r="L425">
            <v>93092.579103118609</v>
          </cell>
          <cell r="M425">
            <v>173605.10143015912</v>
          </cell>
          <cell r="N425">
            <v>104927.84261889363</v>
          </cell>
          <cell r="O425">
            <v>37.168397839199145</v>
          </cell>
          <cell r="P425">
            <v>-36.450120593509304</v>
          </cell>
          <cell r="Q425">
            <v>55.858879462839937</v>
          </cell>
          <cell r="R425">
            <v>-36.662245524635907</v>
          </cell>
          <cell r="S425">
            <v>-64.641907914513524</v>
          </cell>
          <cell r="T425">
            <v>77.703758578802521</v>
          </cell>
          <cell r="U425">
            <v>72.378885819474519</v>
          </cell>
        </row>
        <row r="426">
          <cell r="A426" t="str">
            <v xml:space="preserve">    Nutmegs</v>
          </cell>
        </row>
        <row r="427">
          <cell r="A427" t="str">
            <v xml:space="preserve">    Other Crops</v>
          </cell>
          <cell r="C427">
            <v>28.602357551180148</v>
          </cell>
          <cell r="D427">
            <v>1.6926737586841822</v>
          </cell>
          <cell r="E427">
            <v>-6.4574462179938896</v>
          </cell>
          <cell r="F427">
            <v>11.121907600629811</v>
          </cell>
          <cell r="G427">
            <v>15.990890511655209</v>
          </cell>
          <cell r="H427">
            <v>-1.6000592736255315</v>
          </cell>
          <cell r="I427">
            <v>25.263847246562921</v>
          </cell>
          <cell r="J427">
            <v>-6.8625843246624685</v>
          </cell>
          <cell r="K427">
            <v>14.633231809939161</v>
          </cell>
          <cell r="L427">
            <v>-24.121124053204056</v>
          </cell>
          <cell r="M427">
            <v>-0.1609463134239042</v>
          </cell>
          <cell r="N427">
            <v>-7.7044073373543798</v>
          </cell>
          <cell r="O427">
            <v>-2.918291900497838</v>
          </cell>
          <cell r="P427">
            <v>2.8772090689079155</v>
          </cell>
          <cell r="Q427">
            <v>-4.6358061647326476</v>
          </cell>
          <cell r="R427">
            <v>2.7155992829737574</v>
          </cell>
          <cell r="S427">
            <v>-28.147259387346889</v>
          </cell>
          <cell r="T427">
            <v>62.458237960305411</v>
          </cell>
          <cell r="U427">
            <v>-1.4484356018815592</v>
          </cell>
        </row>
        <row r="428">
          <cell r="A428" t="str">
            <v xml:space="preserve">  Livestock</v>
          </cell>
          <cell r="C428">
            <v>14.181818181818183</v>
          </cell>
          <cell r="D428">
            <v>-9.8726114649681502</v>
          </cell>
          <cell r="E428">
            <v>-2.8268551236749095</v>
          </cell>
          <cell r="F428">
            <v>-10.909090909090901</v>
          </cell>
          <cell r="G428">
            <v>3.2653061224489743</v>
          </cell>
          <cell r="H428">
            <v>-3.5573122529644174</v>
          </cell>
          <cell r="I428">
            <v>6.9672131147541005</v>
          </cell>
          <cell r="J428">
            <v>45.977011494252885</v>
          </cell>
          <cell r="K428">
            <v>2.887139107611536</v>
          </cell>
          <cell r="L428">
            <v>-5.1020408163265252</v>
          </cell>
          <cell r="M428">
            <v>3.2258064516129004</v>
          </cell>
          <cell r="N428">
            <v>2.8645833333333481</v>
          </cell>
          <cell r="O428">
            <v>3.0379746835442978</v>
          </cell>
          <cell r="P428">
            <v>3.1941031941031817</v>
          </cell>
          <cell r="Q428">
            <v>3.0952380952380842</v>
          </cell>
          <cell r="R428">
            <v>3.2332563510392598</v>
          </cell>
          <cell r="S428">
            <v>2.9082774049216997</v>
          </cell>
          <cell r="T428">
            <v>2.8260869565217561</v>
          </cell>
          <cell r="U428">
            <v>2.7484143763213398</v>
          </cell>
        </row>
        <row r="429">
          <cell r="A429" t="str">
            <v xml:space="preserve">  Forestry</v>
          </cell>
          <cell r="C429">
            <v>-1.9607843137255165</v>
          </cell>
          <cell r="D429">
            <v>-1.9607843137254721</v>
          </cell>
          <cell r="E429">
            <v>-1.9607843137254832</v>
          </cell>
          <cell r="F429">
            <v>-1.9607843137255165</v>
          </cell>
          <cell r="G429">
            <v>-1.9607843137254832</v>
          </cell>
          <cell r="H429">
            <v>-1.9607843137254721</v>
          </cell>
          <cell r="I429">
            <v>-1.9607843137254943</v>
          </cell>
          <cell r="J429">
            <v>-1.9607843137254721</v>
          </cell>
          <cell r="K429">
            <v>-1.9607843137255165</v>
          </cell>
          <cell r="L429">
            <v>-1.9607843137255054</v>
          </cell>
          <cell r="M429">
            <v>-1.9607843137254943</v>
          </cell>
          <cell r="N429">
            <v>-1.9607843137254832</v>
          </cell>
          <cell r="O429">
            <v>-1.9607843137255054</v>
          </cell>
          <cell r="P429">
            <v>-1.9607843137254832</v>
          </cell>
          <cell r="Q429">
            <v>-1.9607843137255054</v>
          </cell>
          <cell r="R429">
            <v>-1.9607843137254943</v>
          </cell>
          <cell r="S429">
            <v>-1.9607843137254721</v>
          </cell>
          <cell r="T429">
            <v>-1.9607843137254943</v>
          </cell>
          <cell r="U429">
            <v>-1.9607843137255054</v>
          </cell>
        </row>
        <row r="430">
          <cell r="A430" t="str">
            <v xml:space="preserve">  Fishing</v>
          </cell>
          <cell r="C430">
            <v>4.3478260869565188</v>
          </cell>
          <cell r="D430">
            <v>-26.470588235294123</v>
          </cell>
          <cell r="E430">
            <v>25</v>
          </cell>
          <cell r="F430">
            <v>10.133333333333328</v>
          </cell>
          <cell r="G430">
            <v>12.106537530266337</v>
          </cell>
          <cell r="H430">
            <v>1.7278617710583255</v>
          </cell>
          <cell r="I430">
            <v>20.594479830148614</v>
          </cell>
          <cell r="J430">
            <v>10.2112676056338</v>
          </cell>
          <cell r="K430">
            <v>6.0702875399361034</v>
          </cell>
          <cell r="L430">
            <v>6.1746987951807109</v>
          </cell>
          <cell r="M430">
            <v>6.3829787234042534</v>
          </cell>
          <cell r="N430">
            <v>6.133333333333324</v>
          </cell>
          <cell r="O430">
            <v>6.281407035175901</v>
          </cell>
          <cell r="P430">
            <v>5.5555555555555358</v>
          </cell>
          <cell r="Q430">
            <v>5.8230683090705337</v>
          </cell>
          <cell r="R430">
            <v>6.3492063492063711</v>
          </cell>
          <cell r="S430">
            <v>9.1542288557213922</v>
          </cell>
          <cell r="T430">
            <v>5.7429352780309806</v>
          </cell>
          <cell r="U430">
            <v>3.0172413793103425</v>
          </cell>
        </row>
        <row r="432">
          <cell r="A432" t="str">
            <v>Mining &amp; Quarrying</v>
          </cell>
          <cell r="C432" t="e">
            <v>#DIV/0!</v>
          </cell>
          <cell r="D432" t="e">
            <v>#DIV/0!</v>
          </cell>
          <cell r="E432" t="e">
            <v>#DIV/0!</v>
          </cell>
          <cell r="F432" t="e">
            <v>#DIV/0!</v>
          </cell>
          <cell r="G432" t="e">
            <v>#DIV/0!</v>
          </cell>
          <cell r="H432" t="e">
            <v>#DIV/0!</v>
          </cell>
          <cell r="I432" t="e">
            <v>#DIV/0!</v>
          </cell>
          <cell r="J432" t="e">
            <v>#DIV/0!</v>
          </cell>
          <cell r="K432" t="e">
            <v>#DIV/0!</v>
          </cell>
          <cell r="L432" t="e">
            <v>#DIV/0!</v>
          </cell>
          <cell r="M432" t="e">
            <v>#DIV/0!</v>
          </cell>
          <cell r="N432" t="e">
            <v>#DIV/0!</v>
          </cell>
          <cell r="O432" t="e">
            <v>#DIV/0!</v>
          </cell>
          <cell r="P432" t="e">
            <v>#DIV/0!</v>
          </cell>
          <cell r="Q432" t="e">
            <v>#DIV/0!</v>
          </cell>
          <cell r="R432" t="e">
            <v>#DIV/0!</v>
          </cell>
          <cell r="S432" t="e">
            <v>#DIV/0!</v>
          </cell>
          <cell r="T432" t="e">
            <v>#DIV/0!</v>
          </cell>
          <cell r="U432" t="e">
            <v>#DIV/0!</v>
          </cell>
        </row>
        <row r="434">
          <cell r="A434" t="str">
            <v>Manufacturing</v>
          </cell>
          <cell r="C434">
            <v>67.111773420483274</v>
          </cell>
          <cell r="D434">
            <v>24.980471222821432</v>
          </cell>
          <cell r="E434">
            <v>7.4207324782608941</v>
          </cell>
          <cell r="F434">
            <v>22.737861086614487</v>
          </cell>
          <cell r="G434">
            <v>11.080097230212239</v>
          </cell>
          <cell r="H434">
            <v>2.6393255172072028</v>
          </cell>
          <cell r="I434">
            <v>30.32212518337878</v>
          </cell>
          <cell r="J434">
            <v>-0.5195653412707113</v>
          </cell>
          <cell r="K434">
            <v>1.2158302813241262</v>
          </cell>
          <cell r="L434">
            <v>11.066266281647664</v>
          </cell>
          <cell r="M434">
            <v>14.698446319885218</v>
          </cell>
          <cell r="N434">
            <v>12.510709358512173</v>
          </cell>
          <cell r="O434">
            <v>31.419348838790697</v>
          </cell>
          <cell r="P434">
            <v>-9.060302206870773</v>
          </cell>
          <cell r="Q434">
            <v>35.361062355749496</v>
          </cell>
          <cell r="R434">
            <v>-20.996884811518889</v>
          </cell>
          <cell r="S434">
            <v>4.8569356972436806</v>
          </cell>
          <cell r="T434">
            <v>10.304887549316334</v>
          </cell>
          <cell r="U434">
            <v>-0.12508415142146179</v>
          </cell>
        </row>
        <row r="436">
          <cell r="A436" t="str">
            <v>Electricity &amp; Water</v>
          </cell>
          <cell r="C436">
            <v>10.452916423297376</v>
          </cell>
          <cell r="D436">
            <v>7.6059831128048927</v>
          </cell>
          <cell r="E436">
            <v>1.8185186268677489</v>
          </cell>
          <cell r="F436">
            <v>5.5660258772836313</v>
          </cell>
          <cell r="G436">
            <v>4.8733847250429729</v>
          </cell>
          <cell r="H436">
            <v>-3.424289997744645</v>
          </cell>
          <cell r="I436">
            <v>7.7761921106283882</v>
          </cell>
          <cell r="J436">
            <v>7.615046482044785</v>
          </cell>
          <cell r="K436">
            <v>18.049457387001254</v>
          </cell>
          <cell r="L436">
            <v>4.0506087664623269</v>
          </cell>
          <cell r="M436">
            <v>13.18334177666236</v>
          </cell>
          <cell r="N436">
            <v>11.630675937992386</v>
          </cell>
          <cell r="O436">
            <v>4.902098549065026</v>
          </cell>
          <cell r="P436">
            <v>4.0585007505533621</v>
          </cell>
          <cell r="Q436">
            <v>6.244936961478853</v>
          </cell>
          <cell r="R436">
            <v>8.4566535379398076</v>
          </cell>
          <cell r="S436">
            <v>6.1840249500083377</v>
          </cell>
          <cell r="T436">
            <v>5.5409267599973333</v>
          </cell>
          <cell r="U436">
            <v>3.8394771904731728</v>
          </cell>
        </row>
        <row r="437">
          <cell r="A437" t="str">
            <v xml:space="preserve"> Electricity</v>
          </cell>
          <cell r="C437">
            <v>16.181841077949887</v>
          </cell>
          <cell r="D437">
            <v>13.873834814654229</v>
          </cell>
          <cell r="E437">
            <v>-2.3034456501046852</v>
          </cell>
          <cell r="F437">
            <v>4.1114575214341365</v>
          </cell>
          <cell r="G437">
            <v>5.5867490174059453</v>
          </cell>
          <cell r="H437">
            <v>-2.1492510857041625</v>
          </cell>
          <cell r="I437">
            <v>13.885240704678248</v>
          </cell>
          <cell r="J437">
            <v>11.48844792619399</v>
          </cell>
          <cell r="K437">
            <v>8.6139249536310238</v>
          </cell>
          <cell r="L437">
            <v>10.27224064891139</v>
          </cell>
          <cell r="M437">
            <v>12.180231692426791</v>
          </cell>
          <cell r="N437">
            <v>11.463006716398105</v>
          </cell>
          <cell r="O437">
            <v>8.3382951866053823</v>
          </cell>
          <cell r="P437">
            <v>3.9373021456208246</v>
          </cell>
          <cell r="Q437">
            <v>8.4667611413100872</v>
          </cell>
          <cell r="R437">
            <v>6.3745563745563727</v>
          </cell>
          <cell r="S437">
            <v>4.681857344503304</v>
          </cell>
          <cell r="T437">
            <v>8.8126976622012307</v>
          </cell>
          <cell r="U437">
            <v>5.615786771950626</v>
          </cell>
        </row>
        <row r="438">
          <cell r="A438" t="str">
            <v xml:space="preserve"> Water</v>
          </cell>
          <cell r="C438">
            <v>4.2168674698795261</v>
          </cell>
          <cell r="D438">
            <v>0</v>
          </cell>
          <cell r="E438">
            <v>7.5144508670520249</v>
          </cell>
          <cell r="F438">
            <v>7.3924731182795522</v>
          </cell>
          <cell r="G438">
            <v>4.0050062578223189</v>
          </cell>
          <cell r="H438">
            <v>-5.000000000000016</v>
          </cell>
          <cell r="I438">
            <v>0</v>
          </cell>
          <cell r="J438">
            <v>2.0000000000000018</v>
          </cell>
          <cell r="K438">
            <v>33.000000000000007</v>
          </cell>
          <cell r="L438">
            <v>-4.0000000000000036</v>
          </cell>
          <cell r="M438">
            <v>14.674308576596218</v>
          </cell>
          <cell r="N438">
            <v>11.874469889737082</v>
          </cell>
          <cell r="O438">
            <v>-7.5815011372237784E-2</v>
          </cell>
          <cell r="P438">
            <v>4.2488619119878557</v>
          </cell>
          <cell r="Q438">
            <v>2.7656477438136706</v>
          </cell>
          <cell r="R438">
            <v>11.898016997167149</v>
          </cell>
          <cell r="S438">
            <v>8.5443037974683342</v>
          </cell>
          <cell r="T438">
            <v>0.58309037900874383</v>
          </cell>
          <cell r="U438">
            <v>0.92753623188406298</v>
          </cell>
        </row>
        <row r="440">
          <cell r="A440" t="str">
            <v>Construction</v>
          </cell>
          <cell r="C440">
            <v>-12.431941923774946</v>
          </cell>
          <cell r="D440">
            <v>19.637305699481857</v>
          </cell>
          <cell r="E440">
            <v>5.8466868774361247</v>
          </cell>
          <cell r="F440">
            <v>1.882160392798693</v>
          </cell>
          <cell r="G440">
            <v>0.96385542168675453</v>
          </cell>
          <cell r="H440">
            <v>6.0063643595863025</v>
          </cell>
          <cell r="I440">
            <v>-0.97560975609756184</v>
          </cell>
          <cell r="J440">
            <v>2.9556650246305383</v>
          </cell>
          <cell r="K440">
            <v>14.979757085020218</v>
          </cell>
          <cell r="L440">
            <v>12.804097311139584</v>
          </cell>
          <cell r="M440">
            <v>3.5471055618615299</v>
          </cell>
          <cell r="N440">
            <v>7.3718827075911042</v>
          </cell>
          <cell r="O440">
            <v>7.9122001020929034</v>
          </cell>
          <cell r="P440">
            <v>8.103307349775978</v>
          </cell>
          <cell r="Q440">
            <v>9.9880653866818214</v>
          </cell>
          <cell r="R440">
            <v>11.394391961630568</v>
          </cell>
          <cell r="S440">
            <v>-1.1386616949168982</v>
          </cell>
          <cell r="T440">
            <v>6.0338786327825744</v>
          </cell>
          <cell r="U440">
            <v>-21.918149205202162</v>
          </cell>
        </row>
        <row r="442">
          <cell r="A442" t="str">
            <v>Wholesale &amp; Retail Trade</v>
          </cell>
          <cell r="C442">
            <v>6.0977739565001521</v>
          </cell>
          <cell r="D442">
            <v>-6.1189516129032455</v>
          </cell>
          <cell r="E442">
            <v>8.4405603270687699</v>
          </cell>
          <cell r="F442">
            <v>-11.300805925560786</v>
          </cell>
          <cell r="G442">
            <v>14.564486628108121</v>
          </cell>
          <cell r="H442">
            <v>2.2010689586125398</v>
          </cell>
          <cell r="I442">
            <v>4.2492157587757484</v>
          </cell>
          <cell r="J442">
            <v>7.8281241661046774</v>
          </cell>
          <cell r="K442">
            <v>8.8132333350587011</v>
          </cell>
          <cell r="L442">
            <v>9.1832268862298569</v>
          </cell>
          <cell r="M442">
            <v>9.1049935979513386</v>
          </cell>
          <cell r="N442">
            <v>9.4028978899827429</v>
          </cell>
          <cell r="O442">
            <v>10.428257376254813</v>
          </cell>
          <cell r="P442">
            <v>8.0939737245346421</v>
          </cell>
          <cell r="Q442">
            <v>8.1420198968934265</v>
          </cell>
          <cell r="R442">
            <v>9.5075247804632177</v>
          </cell>
          <cell r="S442">
            <v>7.9873218264271184</v>
          </cell>
          <cell r="T442">
            <v>6.8922742129518877</v>
          </cell>
          <cell r="U442">
            <v>2.117878448918753</v>
          </cell>
        </row>
        <row r="444">
          <cell r="A444" t="str">
            <v>Hotels &amp; Restaurants</v>
          </cell>
          <cell r="C444">
            <v>0.70343226854832075</v>
          </cell>
          <cell r="D444">
            <v>17.16786154906471</v>
          </cell>
          <cell r="E444">
            <v>20.516916115201035</v>
          </cell>
          <cell r="F444">
            <v>-4.6930853016772911</v>
          </cell>
          <cell r="G444">
            <v>-30.436060968933287</v>
          </cell>
          <cell r="H444">
            <v>4.7367438921384286</v>
          </cell>
          <cell r="I444">
            <v>-5.8033246237816254</v>
          </cell>
          <cell r="J444">
            <v>3.403663561984227</v>
          </cell>
          <cell r="K444">
            <v>9.4847817328114647</v>
          </cell>
          <cell r="L444">
            <v>12.441313422608435</v>
          </cell>
          <cell r="M444">
            <v>19.410483314726591</v>
          </cell>
          <cell r="N444">
            <v>24.928546268067041</v>
          </cell>
          <cell r="O444">
            <v>10.162863427254898</v>
          </cell>
          <cell r="P444">
            <v>4.4068813748343372</v>
          </cell>
          <cell r="Q444">
            <v>8.9873741110164218</v>
          </cell>
          <cell r="R444">
            <v>9.01879925528306</v>
          </cell>
          <cell r="S444">
            <v>-11.348639648746273</v>
          </cell>
          <cell r="T444">
            <v>9.9145590912085311</v>
          </cell>
          <cell r="U444">
            <v>-1.3383275219530533</v>
          </cell>
        </row>
        <row r="445">
          <cell r="A445" t="str">
            <v>Hotels</v>
          </cell>
          <cell r="C445">
            <v>-3.105628564344165</v>
          </cell>
          <cell r="D445">
            <v>16.940694773207078</v>
          </cell>
          <cell r="E445">
            <v>19.344603096449497</v>
          </cell>
          <cell r="F445">
            <v>-3.1400412560164903</v>
          </cell>
          <cell r="G445">
            <v>-36.748698532891623</v>
          </cell>
          <cell r="H445">
            <v>4.2798353909464959</v>
          </cell>
          <cell r="I445">
            <v>-7.6271794503838581</v>
          </cell>
          <cell r="J445">
            <v>2.7497281342240054</v>
          </cell>
          <cell r="K445">
            <v>10.485334139703649</v>
          </cell>
          <cell r="L445">
            <v>10.485334139703649</v>
          </cell>
          <cell r="M445">
            <v>24.360334923195204</v>
          </cell>
          <cell r="N445">
            <v>29.983566555450448</v>
          </cell>
          <cell r="O445">
            <v>9.6237836181135563</v>
          </cell>
          <cell r="P445">
            <v>3.2676312294680931</v>
          </cell>
          <cell r="Q445">
            <v>9.614538563064734</v>
          </cell>
          <cell r="R445">
            <v>9.7221364618709458</v>
          </cell>
          <cell r="S445">
            <v>-13.435943611243983</v>
          </cell>
          <cell r="T445">
            <v>9.7484072292289614</v>
          </cell>
          <cell r="U445">
            <v>-1.3357817729467203</v>
          </cell>
        </row>
        <row r="446">
          <cell r="A446" t="str">
            <v>Restaurants</v>
          </cell>
          <cell r="C446">
            <v>27.499999999999993</v>
          </cell>
          <cell r="D446">
            <v>18.382352941176471</v>
          </cell>
          <cell r="E446">
            <v>26.708074534161508</v>
          </cell>
          <cell r="F446">
            <v>-12.418300653594761</v>
          </cell>
          <cell r="G446">
            <v>4.2910447761194126</v>
          </cell>
          <cell r="H446">
            <v>6.2611806797853387</v>
          </cell>
          <cell r="I446">
            <v>0.16835016835015093</v>
          </cell>
          <cell r="J446">
            <v>5.3781512605041826</v>
          </cell>
          <cell r="K446">
            <v>6.5390749601275777</v>
          </cell>
          <cell r="L446">
            <v>18.413173652694638</v>
          </cell>
          <cell r="M446">
            <v>5.3097345132743445</v>
          </cell>
          <cell r="N446">
            <v>7.9231692677070864</v>
          </cell>
          <cell r="O446">
            <v>12.347052280311432</v>
          </cell>
          <cell r="P446">
            <v>8.9108910891089188</v>
          </cell>
          <cell r="Q446">
            <v>6.6363636363636402</v>
          </cell>
          <cell r="R446">
            <v>6.3086104006820243</v>
          </cell>
          <cell r="S446">
            <v>-3.0473135525260764</v>
          </cell>
          <cell r="T446">
            <v>10.504549214226632</v>
          </cell>
          <cell r="U446">
            <v>-1.3473053892215647</v>
          </cell>
        </row>
        <row r="448">
          <cell r="A448" t="str">
            <v>Transport, Storage &amp; Communications</v>
          </cell>
          <cell r="C448">
            <v>39.405185872894762</v>
          </cell>
          <cell r="D448">
            <v>30.238923004430529</v>
          </cell>
          <cell r="E448">
            <v>-6.7788687432898129</v>
          </cell>
          <cell r="F448">
            <v>31.437532345003728</v>
          </cell>
          <cell r="G448">
            <v>20.311928379718779</v>
          </cell>
          <cell r="H448">
            <v>5.7243646259287697</v>
          </cell>
          <cell r="I448">
            <v>10.982976456525563</v>
          </cell>
          <cell r="J448">
            <v>29.56002472886383</v>
          </cell>
          <cell r="K448">
            <v>39.335314776505648</v>
          </cell>
          <cell r="L448">
            <v>118.99290989344016</v>
          </cell>
          <cell r="M448">
            <v>35.261445844191087</v>
          </cell>
          <cell r="N448">
            <v>-1.8423607382146878</v>
          </cell>
          <cell r="O448">
            <v>10.964600869170171</v>
          </cell>
          <cell r="P448">
            <v>23.590995302243336</v>
          </cell>
          <cell r="Q448">
            <v>3.7489871554167831</v>
          </cell>
          <cell r="R448">
            <v>-4.4303671682546675</v>
          </cell>
          <cell r="S448">
            <v>-0.84764452367772591</v>
          </cell>
          <cell r="T448">
            <v>14.110916129491248</v>
          </cell>
          <cell r="U448">
            <v>10.534542265144619</v>
          </cell>
        </row>
        <row r="449">
          <cell r="A449" t="str">
            <v xml:space="preserve">Transport &amp; Storage </v>
          </cell>
          <cell r="C449">
            <v>11.427172340164349</v>
          </cell>
          <cell r="D449">
            <v>-9.4591325837470102</v>
          </cell>
          <cell r="E449">
            <v>10.23492257246188</v>
          </cell>
          <cell r="F449">
            <v>7.0210317503762498</v>
          </cell>
          <cell r="G449">
            <v>14.748294660748606</v>
          </cell>
          <cell r="H449">
            <v>9.5727260378482235</v>
          </cell>
          <cell r="I449">
            <v>16.70388886967682</v>
          </cell>
          <cell r="J449">
            <v>0.38046871644088487</v>
          </cell>
          <cell r="K449">
            <v>7.7573029650318093</v>
          </cell>
          <cell r="L449">
            <v>95.234537400509083</v>
          </cell>
          <cell r="M449">
            <v>9.9536919818136163</v>
          </cell>
          <cell r="N449">
            <v>-1.5683949118878493</v>
          </cell>
          <cell r="O449">
            <v>6.3029191481484892</v>
          </cell>
          <cell r="P449">
            <v>-2.7052486093023465</v>
          </cell>
          <cell r="Q449">
            <v>2.5734459154441058</v>
          </cell>
          <cell r="R449">
            <v>-0.20228558166536237</v>
          </cell>
          <cell r="S449">
            <v>-12.784285821855834</v>
          </cell>
          <cell r="T449">
            <v>13.882104512792459</v>
          </cell>
          <cell r="U449">
            <v>-1.0388657629673337</v>
          </cell>
        </row>
        <row r="450">
          <cell r="A450" t="str">
            <v xml:space="preserve">  Road</v>
          </cell>
          <cell r="C450">
            <v>10.638297872340384</v>
          </cell>
          <cell r="D450">
            <v>-11.538461538461519</v>
          </cell>
          <cell r="E450">
            <v>-3.2608695652174169</v>
          </cell>
          <cell r="F450">
            <v>11.23595505617978</v>
          </cell>
          <cell r="G450">
            <v>21.212121212121239</v>
          </cell>
          <cell r="H450">
            <v>12.500000000000021</v>
          </cell>
          <cell r="I450">
            <v>19.25925925925922</v>
          </cell>
          <cell r="J450">
            <v>2.4844720496894457</v>
          </cell>
          <cell r="K450">
            <v>6.6666666666666874</v>
          </cell>
          <cell r="L450">
            <v>189.50840798340289</v>
          </cell>
          <cell r="M450">
            <v>8.410886442976274</v>
          </cell>
          <cell r="N450">
            <v>-0.80632986484009406</v>
          </cell>
          <cell r="O450">
            <v>6.6908854850636024</v>
          </cell>
          <cell r="P450">
            <v>-3.6524961594765704</v>
          </cell>
          <cell r="Q450">
            <v>2.4930130979300191</v>
          </cell>
          <cell r="R450">
            <v>1.0647321575297131</v>
          </cell>
          <cell r="S450">
            <v>-14.090425331562562</v>
          </cell>
          <cell r="T450">
            <v>13.970483563125157</v>
          </cell>
          <cell r="U450">
            <v>-0.45499455941399036</v>
          </cell>
        </row>
        <row r="451">
          <cell r="A451" t="str">
            <v xml:space="preserve">  Sea</v>
          </cell>
          <cell r="C451">
            <v>7.5597376246009595</v>
          </cell>
          <cell r="D451">
            <v>-9.3828774206205718</v>
          </cell>
          <cell r="E451">
            <v>10.018528403273264</v>
          </cell>
          <cell r="F451">
            <v>2.2558084357796382</v>
          </cell>
          <cell r="G451">
            <v>18.132766569880854</v>
          </cell>
          <cell r="H451">
            <v>13.083574407498855</v>
          </cell>
          <cell r="I451">
            <v>26.917026617620721</v>
          </cell>
          <cell r="J451">
            <v>-7.9793403779000354</v>
          </cell>
          <cell r="K451">
            <v>8.3507816161155759</v>
          </cell>
          <cell r="L451">
            <v>27.867369727973767</v>
          </cell>
          <cell r="M451">
            <v>13.620811334400141</v>
          </cell>
          <cell r="N451">
            <v>-7.2183676832915484</v>
          </cell>
          <cell r="O451">
            <v>6.1401979502779369</v>
          </cell>
          <cell r="P451">
            <v>-3.8639255624107194</v>
          </cell>
          <cell r="Q451">
            <v>4.3036470790913661E-2</v>
          </cell>
          <cell r="R451">
            <v>-3.5184021494515827</v>
          </cell>
          <cell r="S451">
            <v>-15.05683603129796</v>
          </cell>
          <cell r="T451">
            <v>23.08497921783632</v>
          </cell>
          <cell r="U451">
            <v>-2.3782605106552279</v>
          </cell>
        </row>
        <row r="452">
          <cell r="A452" t="str">
            <v xml:space="preserve">  Air</v>
          </cell>
          <cell r="C452">
            <v>17.301279659078617</v>
          </cell>
          <cell r="D452">
            <v>-3.3230365041409859</v>
          </cell>
          <cell r="E452">
            <v>47.202318397503262</v>
          </cell>
          <cell r="F452">
            <v>2.143233166749603</v>
          </cell>
          <cell r="G452">
            <v>0.2294533362514839</v>
          </cell>
          <cell r="H452">
            <v>0.33670033670036847</v>
          </cell>
          <cell r="I452">
            <v>2.3131897447417726</v>
          </cell>
          <cell r="J452">
            <v>1.6351148285633776</v>
          </cell>
          <cell r="K452">
            <v>10.652030083309727</v>
          </cell>
          <cell r="L452">
            <v>7.9926784624784197E-2</v>
          </cell>
          <cell r="M452">
            <v>8.9751327492973765</v>
          </cell>
          <cell r="N452">
            <v>4.7445357560432777</v>
          </cell>
          <cell r="O452">
            <v>10.01741136759351</v>
          </cell>
          <cell r="P452">
            <v>7.6950337395018886</v>
          </cell>
          <cell r="Q452">
            <v>1.9978272726862922</v>
          </cell>
          <cell r="R452">
            <v>0.28417000702691819</v>
          </cell>
          <cell r="S452">
            <v>0.37635072009025716</v>
          </cell>
          <cell r="T452">
            <v>7.6234798261404224</v>
          </cell>
          <cell r="U452">
            <v>-3.1468502941248588</v>
          </cell>
        </row>
        <row r="453">
          <cell r="A453" t="str">
            <v>Auxiliary transport activities and storage</v>
          </cell>
          <cell r="C453">
            <v>13.912123443699365</v>
          </cell>
          <cell r="D453">
            <v>-7.3817513130622237</v>
          </cell>
          <cell r="E453">
            <v>23.390579838423676</v>
          </cell>
          <cell r="F453">
            <v>5.5070357871345399</v>
          </cell>
          <cell r="G453">
            <v>8.4133675682247056</v>
          </cell>
          <cell r="H453">
            <v>5.6408404269940871</v>
          </cell>
          <cell r="I453">
            <v>10.182800246388668</v>
          </cell>
          <cell r="J453">
            <v>2.0620411582665144</v>
          </cell>
          <cell r="K453">
            <v>8.6405103159983945</v>
          </cell>
          <cell r="L453">
            <v>11.302969492674752</v>
          </cell>
          <cell r="M453">
            <v>13.43092367352674</v>
          </cell>
          <cell r="N453">
            <v>-1.5008238481152403</v>
          </cell>
          <cell r="O453">
            <v>4.6419756781658217</v>
          </cell>
          <cell r="P453">
            <v>7.0634210121434116E-2</v>
          </cell>
          <cell r="Q453">
            <v>4.2908000373562238</v>
          </cell>
          <cell r="R453">
            <v>-2.7568284459339343</v>
          </cell>
          <cell r="S453">
            <v>-8.7554786275986451</v>
          </cell>
          <cell r="T453">
            <v>10.042794004724032</v>
          </cell>
          <cell r="U453">
            <v>-2.0027611838498105</v>
          </cell>
        </row>
        <row r="454">
          <cell r="A454" t="str">
            <v>Communications</v>
          </cell>
          <cell r="C454">
            <v>27.978013532730415</v>
          </cell>
          <cell r="D454">
            <v>39.698055588177539</v>
          </cell>
          <cell r="E454">
            <v>-17.013791315751693</v>
          </cell>
          <cell r="F454">
            <v>24.416500594627479</v>
          </cell>
          <cell r="G454">
            <v>5.5636337189701734</v>
          </cell>
          <cell r="H454">
            <v>-3.8483614119194542</v>
          </cell>
          <cell r="I454">
            <v>-5.7209124131512574</v>
          </cell>
          <cell r="J454">
            <v>29.179556012422946</v>
          </cell>
          <cell r="K454">
            <v>31.578011811473839</v>
          </cell>
          <cell r="L454">
            <v>23.758372492931066</v>
          </cell>
          <cell r="M454">
            <v>25.307753862377467</v>
          </cell>
          <cell r="N454">
            <v>-0.27396582632683852</v>
          </cell>
          <cell r="O454">
            <v>4.6616817210216821</v>
          </cell>
          <cell r="P454">
            <v>26.29624391154568</v>
          </cell>
          <cell r="Q454">
            <v>1.1755412399726772</v>
          </cell>
          <cell r="R454">
            <v>-4.2280815865893047</v>
          </cell>
          <cell r="S454">
            <v>11.936641298178108</v>
          </cell>
          <cell r="T454">
            <v>0.22881161669878747</v>
          </cell>
          <cell r="U454">
            <v>11.573408028111952</v>
          </cell>
        </row>
        <row r="455">
          <cell r="A455" t="str">
            <v>Telecommunication</v>
          </cell>
          <cell r="C455">
            <v>27.842272602991812</v>
          </cell>
          <cell r="D455">
            <v>39.624512031667571</v>
          </cell>
          <cell r="E455">
            <v>-17.450399185162148</v>
          </cell>
          <cell r="F455">
            <v>25.018602026497284</v>
          </cell>
          <cell r="G455">
            <v>4.8307316231086084</v>
          </cell>
          <cell r="H455">
            <v>-4.3302894552721405</v>
          </cell>
          <cell r="I455">
            <v>-5.6451612903225978</v>
          </cell>
          <cell r="J455">
            <v>25.641025641025639</v>
          </cell>
          <cell r="K455">
            <v>34.499514091350861</v>
          </cell>
          <cell r="L455">
            <v>23.699421965317914</v>
          </cell>
          <cell r="M455">
            <v>25.350467289719592</v>
          </cell>
          <cell r="N455">
            <v>-1.930816988981443</v>
          </cell>
          <cell r="O455">
            <v>9.4863142107236555</v>
          </cell>
          <cell r="P455">
            <v>21.746575342465778</v>
          </cell>
          <cell r="Q455">
            <v>3.4599156118143348</v>
          </cell>
          <cell r="R455">
            <v>-4.0027452930343488</v>
          </cell>
          <cell r="S455">
            <v>8.0192259043764267</v>
          </cell>
          <cell r="T455">
            <v>0.86651053864168492</v>
          </cell>
          <cell r="U455">
            <v>15.532853494311571</v>
          </cell>
        </row>
        <row r="456">
          <cell r="A456" t="str">
            <v xml:space="preserve">  Postal &amp; Courier Services</v>
          </cell>
          <cell r="C456">
            <v>30.769230769230749</v>
          </cell>
          <cell r="D456">
            <v>41.176470588235304</v>
          </cell>
          <cell r="E456">
            <v>-8.333333333333325</v>
          </cell>
          <cell r="F456">
            <v>13.636363636363647</v>
          </cell>
          <cell r="G456">
            <v>19.999999999999996</v>
          </cell>
          <cell r="H456">
            <v>4.4444444444444509</v>
          </cell>
          <cell r="I456">
            <v>-6.9148936170212671</v>
          </cell>
          <cell r="J456">
            <v>85.714285714285722</v>
          </cell>
          <cell r="K456">
            <v>0</v>
          </cell>
          <cell r="L456">
            <v>24.615384615384617</v>
          </cell>
          <cell r="M456">
            <v>24.691358024691333</v>
          </cell>
          <cell r="N456">
            <v>23.762376237623762</v>
          </cell>
          <cell r="O456">
            <v>-50.8</v>
          </cell>
          <cell r="P456">
            <v>142.6829268292683</v>
          </cell>
          <cell r="Q456">
            <v>-28.140703517587941</v>
          </cell>
          <cell r="R456">
            <v>-8.3916083916083739</v>
          </cell>
          <cell r="S456">
            <v>87.786259541984691</v>
          </cell>
          <cell r="T456">
            <v>-6.8736141906873494</v>
          </cell>
          <cell r="U456">
            <v>-36.190476190476197</v>
          </cell>
        </row>
        <row r="458">
          <cell r="A458" t="str">
            <v>Financial Intermediation</v>
          </cell>
          <cell r="C458">
            <v>12.92163444061587</v>
          </cell>
          <cell r="D458">
            <v>7.4302911815509853</v>
          </cell>
          <cell r="E458">
            <v>-2.9854030388884123</v>
          </cell>
          <cell r="F458">
            <v>-0.31253983998765777</v>
          </cell>
          <cell r="G458">
            <v>12.417982056235054</v>
          </cell>
          <cell r="H458">
            <v>17.947523892851169</v>
          </cell>
          <cell r="I458">
            <v>26.041430661998998</v>
          </cell>
          <cell r="J458">
            <v>-3.0938183750236714</v>
          </cell>
          <cell r="K458">
            <v>3.7170002491514476</v>
          </cell>
          <cell r="L458">
            <v>17.893585985660621</v>
          </cell>
          <cell r="M458">
            <v>9.3231956218100098</v>
          </cell>
          <cell r="N458">
            <v>6.5329071326269972</v>
          </cell>
          <cell r="O458">
            <v>19.963962077011168</v>
          </cell>
          <cell r="P458">
            <v>2.752241339399264</v>
          </cell>
          <cell r="Q458">
            <v>-4.4775531884797992</v>
          </cell>
          <cell r="R458">
            <v>-4.9037951085516003</v>
          </cell>
          <cell r="S458">
            <v>3.5250327238518286</v>
          </cell>
          <cell r="T458">
            <v>18.664147854745018</v>
          </cell>
          <cell r="U458">
            <v>10.226711110725418</v>
          </cell>
        </row>
        <row r="459">
          <cell r="A459" t="str">
            <v>Banks &amp; Other Financial Institutions</v>
          </cell>
          <cell r="C459">
            <v>17.307951594624193</v>
          </cell>
          <cell r="D459">
            <v>4.9929028626032101</v>
          </cell>
          <cell r="E459">
            <v>-4.3999841558124082</v>
          </cell>
          <cell r="F459">
            <v>-1.8804689628153404</v>
          </cell>
          <cell r="G459">
            <v>13.277190213799472</v>
          </cell>
          <cell r="H459">
            <v>5.2243589961062487</v>
          </cell>
          <cell r="I459">
            <v>7.8762173242828748</v>
          </cell>
          <cell r="J459">
            <v>3.2997687122061192</v>
          </cell>
          <cell r="K459">
            <v>8.5112990948778222</v>
          </cell>
          <cell r="L459">
            <v>12.469808725447852</v>
          </cell>
          <cell r="M459">
            <v>18.193145862498117</v>
          </cell>
          <cell r="N459">
            <v>6.9076320369594324</v>
          </cell>
          <cell r="O459">
            <v>7.7046727622468891</v>
          </cell>
          <cell r="P459">
            <v>1.5741950264926308</v>
          </cell>
          <cell r="Q459">
            <v>3.9941123492692743</v>
          </cell>
          <cell r="R459">
            <v>2.6877264221212727</v>
          </cell>
          <cell r="S459">
            <v>5.9938403427068021</v>
          </cell>
          <cell r="T459">
            <v>10.671355332051569</v>
          </cell>
          <cell r="U459">
            <v>5.1821328770845776</v>
          </cell>
        </row>
        <row r="460">
          <cell r="A460" t="str">
            <v>Insurance and pension funding</v>
          </cell>
          <cell r="C460">
            <v>-24.586650855497215</v>
          </cell>
          <cell r="D460">
            <v>39.851643731397047</v>
          </cell>
          <cell r="E460">
            <v>11.140838502177374</v>
          </cell>
          <cell r="F460">
            <v>13.155658192178965</v>
          </cell>
          <cell r="G460">
            <v>6.018266861743693</v>
          </cell>
          <cell r="H460">
            <v>119.20315361149795</v>
          </cell>
          <cell r="I460">
            <v>95.437363284536488</v>
          </cell>
          <cell r="J460">
            <v>-16.575877078570134</v>
          </cell>
          <cell r="K460">
            <v>-8.8012730867531133</v>
          </cell>
          <cell r="L460">
            <v>34.743875278396445</v>
          </cell>
          <cell r="M460">
            <v>-13.678170024379721</v>
          </cell>
          <cell r="N460">
            <v>5.2024017087537899</v>
          </cell>
          <cell r="O460">
            <v>64.197577916210946</v>
          </cell>
          <cell r="P460">
            <v>5.5403988901718382</v>
          </cell>
          <cell r="Q460">
            <v>-23.77449138608123</v>
          </cell>
          <cell r="R460">
            <v>-28.495365663662177</v>
          </cell>
          <cell r="S460">
            <v>-7.4928874924665383</v>
          </cell>
          <cell r="T460">
            <v>59.535256321471117</v>
          </cell>
          <cell r="U460">
            <v>28.121282164103391</v>
          </cell>
        </row>
        <row r="461">
          <cell r="A461" t="str">
            <v>Activities auxiliary to financial intermediation</v>
          </cell>
          <cell r="C461" t="e">
            <v>#DIV/0!</v>
          </cell>
          <cell r="D461" t="e">
            <v>#DIV/0!</v>
          </cell>
          <cell r="E461" t="e">
            <v>#DIV/0!</v>
          </cell>
          <cell r="F461" t="e">
            <v>#DIV/0!</v>
          </cell>
          <cell r="G461" t="e">
            <v>#DIV/0!</v>
          </cell>
          <cell r="H461" t="e">
            <v>#DIV/0!</v>
          </cell>
          <cell r="I461" t="e">
            <v>#DIV/0!</v>
          </cell>
          <cell r="J461" t="e">
            <v>#DIV/0!</v>
          </cell>
          <cell r="K461" t="e">
            <v>#DIV/0!</v>
          </cell>
          <cell r="L461" t="e">
            <v>#DIV/0!</v>
          </cell>
          <cell r="M461" t="e">
            <v>#DIV/0!</v>
          </cell>
          <cell r="N461" t="e">
            <v>#DIV/0!</v>
          </cell>
          <cell r="O461" t="e">
            <v>#DIV/0!</v>
          </cell>
          <cell r="P461" t="e">
            <v>#DIV/0!</v>
          </cell>
          <cell r="Q461" t="e">
            <v>#DIV/0!</v>
          </cell>
          <cell r="R461" t="e">
            <v>#DIV/0!</v>
          </cell>
          <cell r="S461" t="e">
            <v>#DIV/0!</v>
          </cell>
          <cell r="T461" t="e">
            <v>#DIV/0!</v>
          </cell>
          <cell r="U461" t="e">
            <v>#DIV/0!</v>
          </cell>
        </row>
        <row r="464">
          <cell r="A464" t="str">
            <v>Real Estate, Renting &amp; Business Services</v>
          </cell>
          <cell r="C464">
            <v>0.76254846324743664</v>
          </cell>
          <cell r="D464">
            <v>0.79660807029389158</v>
          </cell>
          <cell r="E464">
            <v>0.83190776643089492</v>
          </cell>
          <cell r="F464">
            <v>0.86846753682894295</v>
          </cell>
          <cell r="G464">
            <v>0.90630538649052461</v>
          </cell>
          <cell r="H464">
            <v>0.94543712242367572</v>
          </cell>
          <cell r="I464">
            <v>0.98587613203888758</v>
          </cell>
          <cell r="J464">
            <v>1.0276331594704535</v>
          </cell>
          <cell r="K464">
            <v>1.0707160817324146</v>
          </cell>
          <cell r="L464">
            <v>1.1151296868292526</v>
          </cell>
          <cell r="M464">
            <v>1.1608754561396317</v>
          </cell>
          <cell r="N464">
            <v>-3.3107671118783988</v>
          </cell>
          <cell r="O464">
            <v>5.9885118881354504</v>
          </cell>
          <cell r="P464">
            <v>1.5005480852193553</v>
          </cell>
          <cell r="Q464">
            <v>0.82131361933333036</v>
          </cell>
          <cell r="R464">
            <v>1.0457486076843159</v>
          </cell>
          <cell r="S464">
            <v>1.5561385584486498</v>
          </cell>
          <cell r="T464">
            <v>1.1002978183017431</v>
          </cell>
          <cell r="U464">
            <v>0.93858730577300875</v>
          </cell>
        </row>
        <row r="465">
          <cell r="A465" t="str">
            <v>Owner Occupied Dwellings</v>
          </cell>
          <cell r="C465">
            <v>0.77535749092410011</v>
          </cell>
          <cell r="D465">
            <v>0.80988626608800018</v>
          </cell>
          <cell r="E465">
            <v>0.84566295094292698</v>
          </cell>
          <cell r="F465">
            <v>0.88270680291071546</v>
          </cell>
          <cell r="G465">
            <v>0.92103501694369427</v>
          </cell>
          <cell r="H465">
            <v>0.96066250607564907</v>
          </cell>
          <cell r="I465">
            <v>1.0016016788173543</v>
          </cell>
          <cell r="J465">
            <v>1.0438622151780708</v>
          </cell>
          <cell r="K465">
            <v>1.0874508433045271</v>
          </cell>
          <cell r="L465">
            <v>1.1323711189330954</v>
          </cell>
          <cell r="M465">
            <v>1.1786232100453375</v>
          </cell>
          <cell r="N465">
            <v>1.2262036892896733</v>
          </cell>
          <cell r="O465">
            <v>1.275105336884863</v>
          </cell>
          <cell r="P465">
            <v>1.5226649349467047</v>
          </cell>
          <cell r="Q465">
            <v>0.83323754789272897</v>
          </cell>
          <cell r="R465">
            <v>1.0608054507597053</v>
          </cell>
          <cell r="S465">
            <v>1.5783088874417706</v>
          </cell>
          <cell r="T465">
            <v>1.115730206787946</v>
          </cell>
          <cell r="U465">
            <v>0.95160634241515663</v>
          </cell>
        </row>
        <row r="466">
          <cell r="A466" t="str">
            <v>Real estate activities</v>
          </cell>
          <cell r="C466">
            <v>0.64766537613107911</v>
          </cell>
          <cell r="D466">
            <v>0.67736596269627469</v>
          </cell>
          <cell r="E466">
            <v>0.70821956456668111</v>
          </cell>
          <cell r="F466">
            <v>0.74025167132785175</v>
          </cell>
          <cell r="G466">
            <v>0.77348653857893801</v>
          </cell>
          <cell r="H466">
            <v>0.80794699515254198</v>
          </cell>
          <cell r="I466">
            <v>0.84365424211454432</v>
          </cell>
          <cell r="J466">
            <v>0.88062764448277875</v>
          </cell>
          <cell r="K466">
            <v>0.91888451680077754</v>
          </cell>
          <cell r="L466">
            <v>0.95843990391042411</v>
          </cell>
          <cell r="M466">
            <v>0.99930635847742533</v>
          </cell>
          <cell r="N466">
            <v>-44.687029758816074</v>
          </cell>
          <cell r="O466">
            <v>84.654344989090987</v>
          </cell>
          <cell r="P466">
            <v>1.2980981301412564</v>
          </cell>
          <cell r="Q466">
            <v>0.71192415372869355</v>
          </cell>
          <cell r="R466">
            <v>0.9074515699695862</v>
          </cell>
          <cell r="S466">
            <v>1.3521947108291021</v>
          </cell>
          <cell r="T466">
            <v>0.95801926555296735</v>
          </cell>
          <cell r="U466">
            <v>0.81837109306046596</v>
          </cell>
        </row>
        <row r="467">
          <cell r="A467" t="str">
            <v>Renting of machinery and equipment</v>
          </cell>
          <cell r="C467" t="e">
            <v>#DIV/0!</v>
          </cell>
          <cell r="D467" t="e">
            <v>#DIV/0!</v>
          </cell>
          <cell r="E467" t="e">
            <v>#DIV/0!</v>
          </cell>
          <cell r="F467" t="e">
            <v>#DIV/0!</v>
          </cell>
          <cell r="G467" t="e">
            <v>#DIV/0!</v>
          </cell>
          <cell r="H467" t="e">
            <v>#DIV/0!</v>
          </cell>
          <cell r="I467" t="e">
            <v>#DIV/0!</v>
          </cell>
          <cell r="J467" t="e">
            <v>#DIV/0!</v>
          </cell>
          <cell r="K467" t="e">
            <v>#DIV/0!</v>
          </cell>
          <cell r="L467" t="e">
            <v>#DIV/0!</v>
          </cell>
          <cell r="M467" t="e">
            <v>#DIV/0!</v>
          </cell>
          <cell r="N467" t="e">
            <v>#DIV/0!</v>
          </cell>
          <cell r="O467" t="e">
            <v>#DIV/0!</v>
          </cell>
          <cell r="P467" t="e">
            <v>#DIV/0!</v>
          </cell>
          <cell r="Q467" t="e">
            <v>#DIV/0!</v>
          </cell>
          <cell r="R467" t="e">
            <v>#DIV/0!</v>
          </cell>
          <cell r="S467" t="e">
            <v>#DIV/0!</v>
          </cell>
          <cell r="T467" t="e">
            <v>#DIV/0!</v>
          </cell>
          <cell r="U467" t="e">
            <v>#DIV/0!</v>
          </cell>
        </row>
        <row r="468">
          <cell r="A468" t="str">
            <v>Computer  &amp; Related services</v>
          </cell>
          <cell r="C468" t="e">
            <v>#DIV/0!</v>
          </cell>
          <cell r="D468" t="e">
            <v>#DIV/0!</v>
          </cell>
          <cell r="E468" t="e">
            <v>#DIV/0!</v>
          </cell>
          <cell r="F468" t="e">
            <v>#DIV/0!</v>
          </cell>
          <cell r="G468" t="e">
            <v>#DIV/0!</v>
          </cell>
          <cell r="H468" t="e">
            <v>#DIV/0!</v>
          </cell>
          <cell r="I468" t="e">
            <v>#DIV/0!</v>
          </cell>
          <cell r="J468" t="e">
            <v>#DIV/0!</v>
          </cell>
          <cell r="K468" t="e">
            <v>#DIV/0!</v>
          </cell>
          <cell r="L468" t="e">
            <v>#DIV/0!</v>
          </cell>
          <cell r="M468" t="e">
            <v>#DIV/0!</v>
          </cell>
          <cell r="N468" t="e">
            <v>#DIV/0!</v>
          </cell>
          <cell r="O468" t="e">
            <v>#DIV/0!</v>
          </cell>
          <cell r="P468" t="e">
            <v>#DIV/0!</v>
          </cell>
          <cell r="Q468" t="e">
            <v>#DIV/0!</v>
          </cell>
          <cell r="R468" t="e">
            <v>#DIV/0!</v>
          </cell>
          <cell r="S468" t="e">
            <v>#DIV/0!</v>
          </cell>
          <cell r="T468" t="e">
            <v>#DIV/0!</v>
          </cell>
          <cell r="U468" t="e">
            <v>#DIV/0!</v>
          </cell>
        </row>
        <row r="469">
          <cell r="A469" t="str">
            <v>Business Services</v>
          </cell>
          <cell r="C469" t="e">
            <v>#DIV/0!</v>
          </cell>
          <cell r="D469" t="e">
            <v>#DIV/0!</v>
          </cell>
          <cell r="E469" t="e">
            <v>#DIV/0!</v>
          </cell>
          <cell r="F469" t="e">
            <v>#DIV/0!</v>
          </cell>
          <cell r="G469" t="e">
            <v>#DIV/0!</v>
          </cell>
          <cell r="H469" t="e">
            <v>#DIV/0!</v>
          </cell>
          <cell r="I469" t="e">
            <v>#DIV/0!</v>
          </cell>
          <cell r="J469" t="e">
            <v>#DIV/0!</v>
          </cell>
          <cell r="K469" t="e">
            <v>#DIV/0!</v>
          </cell>
          <cell r="L469" t="e">
            <v>#DIV/0!</v>
          </cell>
          <cell r="M469" t="e">
            <v>#DIV/0!</v>
          </cell>
          <cell r="N469" t="e">
            <v>#DIV/0!</v>
          </cell>
          <cell r="O469" t="e">
            <v>#DIV/0!</v>
          </cell>
          <cell r="P469" t="e">
            <v>#DIV/0!</v>
          </cell>
          <cell r="Q469" t="e">
            <v>#DIV/0!</v>
          </cell>
          <cell r="R469" t="e">
            <v>#DIV/0!</v>
          </cell>
          <cell r="S469" t="e">
            <v>#DIV/0!</v>
          </cell>
          <cell r="T469" t="e">
            <v>#DIV/0!</v>
          </cell>
          <cell r="U469" t="e">
            <v>#DIV/0!</v>
          </cell>
        </row>
        <row r="471">
          <cell r="A471" t="str">
            <v>Public Administration, Defence and</v>
          </cell>
          <cell r="C471" t="e">
            <v>#REF!</v>
          </cell>
          <cell r="D471" t="e">
            <v>#REF!</v>
          </cell>
          <cell r="E471" t="e">
            <v>#REF!</v>
          </cell>
          <cell r="F471" t="e">
            <v>#REF!</v>
          </cell>
          <cell r="G471" t="e">
            <v>#REF!</v>
          </cell>
          <cell r="H471" t="e">
            <v>#REF!</v>
          </cell>
          <cell r="I471" t="e">
            <v>#REF!</v>
          </cell>
          <cell r="J471" t="e">
            <v>#REF!</v>
          </cell>
          <cell r="K471" t="e">
            <v>#REF!</v>
          </cell>
          <cell r="L471" t="e">
            <v>#REF!</v>
          </cell>
          <cell r="M471" t="e">
            <v>#REF!</v>
          </cell>
          <cell r="N471" t="e">
            <v>#REF!</v>
          </cell>
          <cell r="O471" t="e">
            <v>#REF!</v>
          </cell>
          <cell r="P471" t="e">
            <v>#REF!</v>
          </cell>
          <cell r="Q471" t="e">
            <v>#REF!</v>
          </cell>
          <cell r="R471" t="e">
            <v>#REF!</v>
          </cell>
          <cell r="S471" t="e">
            <v>#REF!</v>
          </cell>
          <cell r="T471" t="e">
            <v>#REF!</v>
          </cell>
          <cell r="U471" t="e">
            <v>#REF!</v>
          </cell>
        </row>
        <row r="472">
          <cell r="A472" t="str">
            <v>Compulsory Social Security</v>
          </cell>
        </row>
        <row r="473">
          <cell r="A473" t="str">
            <v xml:space="preserve">  Central</v>
          </cell>
          <cell r="C473">
            <v>4.4597989949748618</v>
          </cell>
          <cell r="D473">
            <v>5.6925235518139772</v>
          </cell>
          <cell r="E473">
            <v>4.1342689171249614</v>
          </cell>
          <cell r="F473">
            <v>1.8940083773447469</v>
          </cell>
          <cell r="G473">
            <v>-5.3619302949059477E-2</v>
          </cell>
          <cell r="H473">
            <v>2.0565092989985656</v>
          </cell>
          <cell r="I473">
            <v>3.206588400210264</v>
          </cell>
          <cell r="J473">
            <v>2.8522920203735147</v>
          </cell>
          <cell r="K473">
            <v>2.7566853747111209</v>
          </cell>
          <cell r="L473">
            <v>3.2610441767068288</v>
          </cell>
          <cell r="M473">
            <v>3.018046048537637</v>
          </cell>
          <cell r="N473">
            <v>3.0202355783751189</v>
          </cell>
          <cell r="O473">
            <v>0.87950747581353461</v>
          </cell>
          <cell r="P473">
            <v>11.553188207017451</v>
          </cell>
          <cell r="Q473">
            <v>5.3760755564038254</v>
          </cell>
          <cell r="R473">
            <v>10.5765096449844</v>
          </cell>
          <cell r="S473">
            <v>7.4424733907754836</v>
          </cell>
          <cell r="T473">
            <v>-1.0744418915267118</v>
          </cell>
          <cell r="U473">
            <v>1.3130537818925703</v>
          </cell>
        </row>
        <row r="474">
          <cell r="A474" t="str">
            <v xml:space="preserve">  NIS</v>
          </cell>
          <cell r="C474">
            <v>88.888888888888857</v>
          </cell>
          <cell r="D474">
            <v>29.411764705882383</v>
          </cell>
          <cell r="E474">
            <v>-18.181818181818187</v>
          </cell>
          <cell r="F474">
            <v>5.555555555555558</v>
          </cell>
          <cell r="G474">
            <v>5.2631578947368363</v>
          </cell>
          <cell r="H474">
            <v>4.9999999999999822</v>
          </cell>
          <cell r="I474">
            <v>9.5238095238095344</v>
          </cell>
          <cell r="J474">
            <v>8.6956521739130377</v>
          </cell>
          <cell r="K474">
            <v>-11.999999999999977</v>
          </cell>
          <cell r="L474">
            <v>4.5454545454545192</v>
          </cell>
          <cell r="M474">
            <v>21.739130434782616</v>
          </cell>
          <cell r="N474">
            <v>0</v>
          </cell>
          <cell r="O474">
            <v>3.5714285714285587</v>
          </cell>
          <cell r="P474">
            <v>3.4482758620689946</v>
          </cell>
          <cell r="Q474">
            <v>-13.333333333333364</v>
          </cell>
          <cell r="R474">
            <v>-7.6923076923076756</v>
          </cell>
          <cell r="S474">
            <v>0</v>
          </cell>
          <cell r="T474">
            <v>41.66666666666665</v>
          </cell>
          <cell r="U474">
            <v>11.764705882352967</v>
          </cell>
        </row>
        <row r="476">
          <cell r="A476" t="str">
            <v>Education</v>
          </cell>
          <cell r="C476" t="e">
            <v>#DIV/0!</v>
          </cell>
          <cell r="D476" t="e">
            <v>#DIV/0!</v>
          </cell>
          <cell r="E476" t="e">
            <v>#DIV/0!</v>
          </cell>
          <cell r="F476" t="e">
            <v>#DIV/0!</v>
          </cell>
          <cell r="G476" t="e">
            <v>#DIV/0!</v>
          </cell>
          <cell r="H476" t="e">
            <v>#DIV/0!</v>
          </cell>
          <cell r="I476" t="e">
            <v>#DIV/0!</v>
          </cell>
          <cell r="J476" t="e">
            <v>#DIV/0!</v>
          </cell>
          <cell r="K476" t="e">
            <v>#DIV/0!</v>
          </cell>
          <cell r="L476" t="e">
            <v>#DIV/0!</v>
          </cell>
          <cell r="M476" t="e">
            <v>#DIV/0!</v>
          </cell>
          <cell r="N476" t="e">
            <v>#DIV/0!</v>
          </cell>
          <cell r="O476" t="e">
            <v>#REF!</v>
          </cell>
          <cell r="P476" t="e">
            <v>#REF!</v>
          </cell>
          <cell r="Q476" t="e">
            <v>#REF!</v>
          </cell>
          <cell r="R476" t="e">
            <v>#REF!</v>
          </cell>
          <cell r="S476" t="e">
            <v>#REF!</v>
          </cell>
          <cell r="T476" t="e">
            <v>#REF!</v>
          </cell>
          <cell r="U476" t="e">
            <v>#REF!</v>
          </cell>
        </row>
        <row r="477">
          <cell r="A477" t="str">
            <v>Public</v>
          </cell>
          <cell r="C477" t="e">
            <v>#DIV/0!</v>
          </cell>
          <cell r="D477" t="e">
            <v>#DIV/0!</v>
          </cell>
          <cell r="E477" t="e">
            <v>#DIV/0!</v>
          </cell>
          <cell r="F477" t="e">
            <v>#DIV/0!</v>
          </cell>
          <cell r="G477" t="e">
            <v>#DIV/0!</v>
          </cell>
          <cell r="H477" t="e">
            <v>#DIV/0!</v>
          </cell>
          <cell r="I477" t="e">
            <v>#DIV/0!</v>
          </cell>
          <cell r="J477" t="e">
            <v>#DIV/0!</v>
          </cell>
          <cell r="K477" t="e">
            <v>#DIV/0!</v>
          </cell>
          <cell r="L477" t="e">
            <v>#DIV/0!</v>
          </cell>
          <cell r="M477" t="e">
            <v>#DIV/0!</v>
          </cell>
          <cell r="N477" t="e">
            <v>#DIV/0!</v>
          </cell>
          <cell r="O477" t="e">
            <v>#DIV/0!</v>
          </cell>
          <cell r="P477">
            <v>-3.8510101010101327</v>
          </cell>
          <cell r="Q477">
            <v>7.682206172028927</v>
          </cell>
          <cell r="R477">
            <v>-11.341463414634156</v>
          </cell>
          <cell r="S477">
            <v>1.9944979367262583</v>
          </cell>
          <cell r="T477">
            <v>-2.7646662171274317</v>
          </cell>
          <cell r="U477">
            <v>10.679611650485432</v>
          </cell>
        </row>
        <row r="478">
          <cell r="A478" t="str">
            <v>Private</v>
          </cell>
          <cell r="C478" t="e">
            <v>#REF!</v>
          </cell>
          <cell r="D478" t="e">
            <v>#REF!</v>
          </cell>
          <cell r="E478" t="e">
            <v>#REF!</v>
          </cell>
          <cell r="F478" t="e">
            <v>#REF!</v>
          </cell>
          <cell r="G478" t="e">
            <v>#REF!</v>
          </cell>
          <cell r="H478" t="e">
            <v>#REF!</v>
          </cell>
          <cell r="I478" t="e">
            <v>#REF!</v>
          </cell>
          <cell r="J478" t="e">
            <v>#REF!</v>
          </cell>
          <cell r="K478" t="e">
            <v>#REF!</v>
          </cell>
          <cell r="L478" t="e">
            <v>#REF!</v>
          </cell>
          <cell r="M478" t="e">
            <v>#REF!</v>
          </cell>
          <cell r="N478" t="e">
            <v>#REF!</v>
          </cell>
          <cell r="O478" t="e">
            <v>#REF!</v>
          </cell>
          <cell r="P478" t="e">
            <v>#REF!</v>
          </cell>
          <cell r="Q478" t="e">
            <v>#REF!</v>
          </cell>
          <cell r="R478" t="e">
            <v>#REF!</v>
          </cell>
          <cell r="S478" t="e">
            <v>#REF!</v>
          </cell>
          <cell r="T478" t="e">
            <v>#REF!</v>
          </cell>
          <cell r="U478" t="e">
            <v>#REF!</v>
          </cell>
        </row>
        <row r="480">
          <cell r="A480" t="str">
            <v>Health &amp; Social Work</v>
          </cell>
          <cell r="C480" t="e">
            <v>#DIV/0!</v>
          </cell>
          <cell r="D480" t="e">
            <v>#DIV/0!</v>
          </cell>
          <cell r="E480" t="e">
            <v>#DIV/0!</v>
          </cell>
          <cell r="F480" t="e">
            <v>#DIV/0!</v>
          </cell>
          <cell r="G480" t="e">
            <v>#DIV/0!</v>
          </cell>
          <cell r="H480" t="e">
            <v>#DIV/0!</v>
          </cell>
          <cell r="I480" t="e">
            <v>#DIV/0!</v>
          </cell>
          <cell r="J480" t="e">
            <v>#DIV/0!</v>
          </cell>
          <cell r="K480" t="e">
            <v>#DIV/0!</v>
          </cell>
          <cell r="L480" t="e">
            <v>#DIV/0!</v>
          </cell>
          <cell r="M480" t="e">
            <v>#DIV/0!</v>
          </cell>
          <cell r="N480" t="e">
            <v>#DIV/0!</v>
          </cell>
          <cell r="O480" t="e">
            <v>#DIV/0!</v>
          </cell>
          <cell r="P480">
            <v>9.7500726532984583</v>
          </cell>
          <cell r="Q480">
            <v>0.62493650924637656</v>
          </cell>
          <cell r="R480">
            <v>4.3482325885375372</v>
          </cell>
          <cell r="S480">
            <v>0.6937196881331209</v>
          </cell>
          <cell r="T480">
            <v>6.427617780061845</v>
          </cell>
          <cell r="U480">
            <v>0.22606289786035738</v>
          </cell>
        </row>
        <row r="481">
          <cell r="A481" t="str">
            <v>Public</v>
          </cell>
          <cell r="C481" t="e">
            <v>#DIV/0!</v>
          </cell>
          <cell r="D481" t="e">
            <v>#DIV/0!</v>
          </cell>
          <cell r="E481" t="e">
            <v>#DIV/0!</v>
          </cell>
          <cell r="F481" t="e">
            <v>#DIV/0!</v>
          </cell>
          <cell r="G481" t="e">
            <v>#DIV/0!</v>
          </cell>
          <cell r="H481" t="e">
            <v>#DIV/0!</v>
          </cell>
          <cell r="I481" t="e">
            <v>#DIV/0!</v>
          </cell>
          <cell r="J481" t="e">
            <v>#DIV/0!</v>
          </cell>
          <cell r="K481" t="e">
            <v>#DIV/0!</v>
          </cell>
          <cell r="L481" t="e">
            <v>#DIV/0!</v>
          </cell>
          <cell r="M481" t="e">
            <v>#DIV/0!</v>
          </cell>
          <cell r="N481" t="e">
            <v>#DIV/0!</v>
          </cell>
          <cell r="O481" t="e">
            <v>#DIV/0!</v>
          </cell>
          <cell r="P481">
            <v>9.7500726532984583</v>
          </cell>
          <cell r="Q481">
            <v>-2.4032576508088432</v>
          </cell>
          <cell r="R481">
            <v>3.7861014637313728</v>
          </cell>
          <cell r="S481">
            <v>0.6937196881331209</v>
          </cell>
          <cell r="T481">
            <v>4.9901407671691489</v>
          </cell>
          <cell r="U481">
            <v>-2.8509492776826129</v>
          </cell>
        </row>
        <row r="482">
          <cell r="A482" t="str">
            <v>Private</v>
          </cell>
          <cell r="C482">
            <v>27.204374572795608</v>
          </cell>
          <cell r="D482">
            <v>13.75604513702311</v>
          </cell>
          <cell r="E482">
            <v>4.818138875767608</v>
          </cell>
          <cell r="F482">
            <v>29.923388913925187</v>
          </cell>
          <cell r="G482">
            <v>11.932015261879991</v>
          </cell>
          <cell r="H482">
            <v>20.235512860241677</v>
          </cell>
          <cell r="I482">
            <v>4.9484536082474273</v>
          </cell>
          <cell r="J482">
            <v>3.4626719056974675</v>
          </cell>
          <cell r="K482">
            <v>8.0702587230002223</v>
          </cell>
          <cell r="L482">
            <v>19.767186470459031</v>
          </cell>
          <cell r="M482">
            <v>7.6471666972308894</v>
          </cell>
          <cell r="N482">
            <v>13.185689948892643</v>
          </cell>
          <cell r="O482">
            <v>3.5821794099939908</v>
          </cell>
          <cell r="P482">
            <v>9.7500726532984583</v>
          </cell>
          <cell r="Q482">
            <v>5.8324786324786215</v>
          </cell>
          <cell r="R482">
            <v>5.239695051040183</v>
          </cell>
          <cell r="S482">
            <v>0.6937196881331209</v>
          </cell>
          <cell r="T482">
            <v>8.6757712474088358</v>
          </cell>
          <cell r="U482">
            <v>4.8751753155680255</v>
          </cell>
        </row>
        <row r="484">
          <cell r="A484" t="str">
            <v>Other Community , Social &amp; Personal services</v>
          </cell>
          <cell r="C484" t="e">
            <v>#DIV/0!</v>
          </cell>
          <cell r="D484" t="e">
            <v>#DIV/0!</v>
          </cell>
          <cell r="E484" t="e">
            <v>#DIV/0!</v>
          </cell>
          <cell r="F484" t="e">
            <v>#DIV/0!</v>
          </cell>
          <cell r="G484" t="e">
            <v>#DIV/0!</v>
          </cell>
          <cell r="H484" t="e">
            <v>#DIV/0!</v>
          </cell>
          <cell r="I484" t="e">
            <v>#DIV/0!</v>
          </cell>
          <cell r="J484" t="e">
            <v>#DIV/0!</v>
          </cell>
          <cell r="K484" t="e">
            <v>#DIV/0!</v>
          </cell>
          <cell r="L484" t="e">
            <v>#DIV/0!</v>
          </cell>
          <cell r="M484" t="e">
            <v>#DIV/0!</v>
          </cell>
          <cell r="N484" t="e">
            <v>#DIV/0!</v>
          </cell>
          <cell r="O484" t="e">
            <v>#DIV/0!</v>
          </cell>
          <cell r="P484" t="e">
            <v>#DIV/0!</v>
          </cell>
          <cell r="Q484" t="e">
            <v>#DIV/0!</v>
          </cell>
          <cell r="R484" t="e">
            <v>#DIV/0!</v>
          </cell>
          <cell r="S484" t="e">
            <v>#DIV/0!</v>
          </cell>
          <cell r="T484" t="e">
            <v>#DIV/0!</v>
          </cell>
          <cell r="U484" t="e">
            <v>#DIV/0!</v>
          </cell>
        </row>
        <row r="486">
          <cell r="A486" t="str">
            <v>Private Households with Employed Persons</v>
          </cell>
        </row>
        <row r="488">
          <cell r="A488" t="str">
            <v>Less FISM</v>
          </cell>
          <cell r="C488">
            <v>17.307951594624193</v>
          </cell>
          <cell r="D488">
            <v>4.9929028626032101</v>
          </cell>
          <cell r="E488">
            <v>-4.3999841558124198</v>
          </cell>
          <cell r="F488">
            <v>-1.8804689628153404</v>
          </cell>
          <cell r="G488">
            <v>13.277190213799518</v>
          </cell>
          <cell r="H488">
            <v>5.2243589961062487</v>
          </cell>
          <cell r="I488">
            <v>7.8762173242828526</v>
          </cell>
          <cell r="J488">
            <v>3.2997687122061414</v>
          </cell>
          <cell r="K488">
            <v>8.5112990948778222</v>
          </cell>
          <cell r="L488">
            <v>12.469808725447852</v>
          </cell>
          <cell r="M488">
            <v>18.193145862498117</v>
          </cell>
          <cell r="N488">
            <v>6.9076320369594324</v>
          </cell>
          <cell r="O488">
            <v>7.7046727622468669</v>
          </cell>
          <cell r="P488">
            <v>1.574195026492653</v>
          </cell>
          <cell r="Q488">
            <v>3.9941123492692521</v>
          </cell>
          <cell r="R488">
            <v>2.6877264221212949</v>
          </cell>
          <cell r="S488">
            <v>5.9938403427068021</v>
          </cell>
          <cell r="T488">
            <v>10.671355332051569</v>
          </cell>
          <cell r="U488">
            <v>5.1821328770845998</v>
          </cell>
        </row>
        <row r="490">
          <cell r="A490" t="str">
            <v>TOTAL</v>
          </cell>
          <cell r="C490" t="e">
            <v>#REF!</v>
          </cell>
          <cell r="D490" t="e">
            <v>#REF!</v>
          </cell>
          <cell r="E490" t="e">
            <v>#REF!</v>
          </cell>
          <cell r="F490" t="e">
            <v>#REF!</v>
          </cell>
          <cell r="G490" t="e">
            <v>#REF!</v>
          </cell>
          <cell r="H490" t="e">
            <v>#REF!</v>
          </cell>
          <cell r="I490" t="e">
            <v>#REF!</v>
          </cell>
          <cell r="J490" t="e">
            <v>#REF!</v>
          </cell>
          <cell r="K490" t="e">
            <v>#REF!</v>
          </cell>
          <cell r="L490" t="e">
            <v>#REF!</v>
          </cell>
          <cell r="M490" t="e">
            <v>#REF!</v>
          </cell>
          <cell r="N490" t="e">
            <v>#REF!</v>
          </cell>
          <cell r="O490" t="e">
            <v>#REF!</v>
          </cell>
          <cell r="P490" t="e">
            <v>#REF!</v>
          </cell>
          <cell r="Q490" t="e">
            <v>#REF!</v>
          </cell>
          <cell r="R490" t="e">
            <v>#REF!</v>
          </cell>
          <cell r="S490" t="e">
            <v>#REF!</v>
          </cell>
          <cell r="T490" t="e">
            <v>#REF!</v>
          </cell>
          <cell r="U490" t="e">
            <v>#REF!</v>
          </cell>
        </row>
        <row r="491">
          <cell r="A491" t="str">
            <v>Taxes on products</v>
          </cell>
          <cell r="C491" t="e">
            <v>#REF!</v>
          </cell>
          <cell r="D491" t="e">
            <v>#REF!</v>
          </cell>
          <cell r="E491" t="e">
            <v>#REF!</v>
          </cell>
          <cell r="F491" t="e">
            <v>#REF!</v>
          </cell>
          <cell r="G491" t="e">
            <v>#REF!</v>
          </cell>
          <cell r="H491" t="e">
            <v>#REF!</v>
          </cell>
          <cell r="I491" t="e">
            <v>#REF!</v>
          </cell>
          <cell r="J491" t="e">
            <v>#REF!</v>
          </cell>
          <cell r="K491" t="e">
            <v>#REF!</v>
          </cell>
          <cell r="L491" t="e">
            <v>#REF!</v>
          </cell>
          <cell r="M491" t="e">
            <v>#REF!</v>
          </cell>
          <cell r="N491" t="e">
            <v>#REF!</v>
          </cell>
          <cell r="O491" t="e">
            <v>#REF!</v>
          </cell>
          <cell r="P491" t="e">
            <v>#REF!</v>
          </cell>
          <cell r="Q491" t="e">
            <v>#REF!</v>
          </cell>
          <cell r="R491" t="e">
            <v>#REF!</v>
          </cell>
          <cell r="S491" t="e">
            <v>#REF!</v>
          </cell>
          <cell r="T491" t="e">
            <v>#REF!</v>
          </cell>
          <cell r="U491" t="e">
            <v>#REF!</v>
          </cell>
        </row>
        <row r="492">
          <cell r="A492" t="str">
            <v>Subsidies</v>
          </cell>
          <cell r="C492" t="e">
            <v>#DIV/0!</v>
          </cell>
          <cell r="D492" t="e">
            <v>#DIV/0!</v>
          </cell>
          <cell r="E492" t="e">
            <v>#DIV/0!</v>
          </cell>
          <cell r="F492" t="e">
            <v>#DIV/0!</v>
          </cell>
          <cell r="G492" t="e">
            <v>#DIV/0!</v>
          </cell>
          <cell r="H492" t="e">
            <v>#DIV/0!</v>
          </cell>
          <cell r="I492" t="e">
            <v>#DIV/0!</v>
          </cell>
          <cell r="J492" t="e">
            <v>#DIV/0!</v>
          </cell>
          <cell r="K492" t="e">
            <v>#DIV/0!</v>
          </cell>
          <cell r="L492" t="e">
            <v>#DIV/0!</v>
          </cell>
          <cell r="M492" t="e">
            <v>#DIV/0!</v>
          </cell>
          <cell r="N492" t="e">
            <v>#DIV/0!</v>
          </cell>
          <cell r="O492" t="e">
            <v>#DIV/0!</v>
          </cell>
          <cell r="P492" t="e">
            <v>#DIV/0!</v>
          </cell>
          <cell r="Q492" t="e">
            <v>#DIV/0!</v>
          </cell>
          <cell r="R492" t="e">
            <v>#DIV/0!</v>
          </cell>
          <cell r="S492" t="e">
            <v>#DIV/0!</v>
          </cell>
          <cell r="T492" t="e">
            <v>#DIV/0!</v>
          </cell>
          <cell r="U492" t="e">
            <v>#DIV/0!</v>
          </cell>
        </row>
        <row r="494">
          <cell r="A494" t="str">
            <v>GDP at Market Prices</v>
          </cell>
          <cell r="C494" t="e">
            <v>#DIV/0!</v>
          </cell>
          <cell r="D494" t="e">
            <v>#DIV/0!</v>
          </cell>
          <cell r="E494" t="e">
            <v>#DIV/0!</v>
          </cell>
          <cell r="F494" t="e">
            <v>#DIV/0!</v>
          </cell>
          <cell r="G494" t="e">
            <v>#DIV/0!</v>
          </cell>
          <cell r="H494" t="e">
            <v>#DIV/0!</v>
          </cell>
          <cell r="I494" t="e">
            <v>#DIV/0!</v>
          </cell>
          <cell r="J494" t="e">
            <v>#DIV/0!</v>
          </cell>
          <cell r="K494" t="e">
            <v>#DIV/0!</v>
          </cell>
          <cell r="L494" t="e">
            <v>#DIV/0!</v>
          </cell>
          <cell r="M494" t="e">
            <v>#DIV/0!</v>
          </cell>
          <cell r="N494" t="e">
            <v>#DIV/0!</v>
          </cell>
          <cell r="O494" t="e">
            <v>#DIV/0!</v>
          </cell>
          <cell r="P494" t="e">
            <v>#DIV/0!</v>
          </cell>
          <cell r="Q494" t="e">
            <v>#DIV/0!</v>
          </cell>
          <cell r="R494" t="e">
            <v>#DIV/0!</v>
          </cell>
          <cell r="S494" t="e">
            <v>#DIV/0!</v>
          </cell>
          <cell r="T494" t="e">
            <v>#DIV/0!</v>
          </cell>
          <cell r="U494" t="e">
            <v>#DIV/0!</v>
          </cell>
        </row>
        <row r="497">
          <cell r="A497" t="str">
            <v>SOURCE:  Grenada Statistical Office \ ECCB</v>
          </cell>
        </row>
        <row r="498">
          <cell r="A498" t="str">
            <v>Date:  21 May 2010</v>
          </cell>
        </row>
        <row r="499">
          <cell r="A499" t="str">
            <v>GRENADA</v>
          </cell>
        </row>
        <row r="500">
          <cell r="A500" t="str">
            <v xml:space="preserve">GROSS DOMESTIC PRODUCT DEFLATORS BY ECONOMIC ACTIVITY, </v>
          </cell>
        </row>
        <row r="501">
          <cell r="A501" t="str">
            <v>AT BASIC PRICES, IN CURRENT PRICES: 2000 - 2009</v>
          </cell>
        </row>
        <row r="502">
          <cell r="A502" t="str">
            <v>Table 7</v>
          </cell>
        </row>
        <row r="503">
          <cell r="B503" t="str">
            <v>1977</v>
          </cell>
          <cell r="C503" t="str">
            <v>1978</v>
          </cell>
          <cell r="D503" t="str">
            <v>1979</v>
          </cell>
          <cell r="E503" t="str">
            <v>1980</v>
          </cell>
          <cell r="F503" t="str">
            <v>1981</v>
          </cell>
          <cell r="G503" t="str">
            <v>1982</v>
          </cell>
          <cell r="H503" t="str">
            <v>1983</v>
          </cell>
          <cell r="I503" t="str">
            <v>1984</v>
          </cell>
          <cell r="J503" t="str">
            <v>1985</v>
          </cell>
          <cell r="K503" t="str">
            <v>1986</v>
          </cell>
          <cell r="L503" t="str">
            <v>1987</v>
          </cell>
          <cell r="M503" t="str">
            <v>1988</v>
          </cell>
          <cell r="N503" t="str">
            <v>1989</v>
          </cell>
          <cell r="O503" t="str">
            <v>1990</v>
          </cell>
          <cell r="P503" t="str">
            <v>1991</v>
          </cell>
          <cell r="Q503" t="str">
            <v>1992</v>
          </cell>
          <cell r="R503" t="str">
            <v>1993</v>
          </cell>
          <cell r="S503" t="str">
            <v>1994</v>
          </cell>
          <cell r="T503" t="str">
            <v>1995</v>
          </cell>
          <cell r="U503" t="str">
            <v>1996</v>
          </cell>
        </row>
        <row r="504">
          <cell r="U504">
            <v>0</v>
          </cell>
        </row>
        <row r="505">
          <cell r="A505" t="str">
            <v>Agriculture</v>
          </cell>
          <cell r="B505">
            <v>51.920517223860955</v>
          </cell>
          <cell r="C505">
            <v>61.598572822980479</v>
          </cell>
          <cell r="D505">
            <v>65.989212774531651</v>
          </cell>
          <cell r="E505">
            <v>63.32356683690287</v>
          </cell>
          <cell r="F505">
            <v>84.385559477630451</v>
          </cell>
          <cell r="G505">
            <v>78.932960500636568</v>
          </cell>
          <cell r="H505">
            <v>82.037063222918221</v>
          </cell>
          <cell r="I505">
            <v>82.48946288635392</v>
          </cell>
          <cell r="J505">
            <v>92.250636531042147</v>
          </cell>
          <cell r="K505">
            <v>91.827505837404317</v>
          </cell>
          <cell r="L505">
            <v>115.78654656120257</v>
          </cell>
          <cell r="M505">
            <v>158.9236984036288</v>
          </cell>
          <cell r="N505">
            <v>94.208222156238151</v>
          </cell>
          <cell r="O505">
            <v>98.924378253009365</v>
          </cell>
          <cell r="P505">
            <v>111.71245479348531</v>
          </cell>
          <cell r="Q505">
            <v>106.99820664577773</v>
          </cell>
          <cell r="R505">
            <v>98.750242950683457</v>
          </cell>
          <cell r="S505">
            <v>117.9467418157442</v>
          </cell>
          <cell r="T505">
            <v>109.81970896077028</v>
          </cell>
          <cell r="U505">
            <v>87.480420925622894</v>
          </cell>
        </row>
        <row r="506">
          <cell r="A506" t="str">
            <v xml:space="preserve">  Crops</v>
          </cell>
          <cell r="B506">
            <v>51.00361430516999</v>
          </cell>
          <cell r="C506">
            <v>60.163657622095492</v>
          </cell>
          <cell r="D506">
            <v>63.999085625704879</v>
          </cell>
          <cell r="E506">
            <v>59.467595162963235</v>
          </cell>
          <cell r="F506">
            <v>84.541785107166348</v>
          </cell>
          <cell r="G506">
            <v>77.534744861795872</v>
          </cell>
          <cell r="H506">
            <v>80.270936514592421</v>
          </cell>
          <cell r="I506">
            <v>80.315867540646039</v>
          </cell>
          <cell r="J506">
            <v>90.217161195649737</v>
          </cell>
          <cell r="K506">
            <v>89.562315927952042</v>
          </cell>
          <cell r="L506">
            <v>116.46562836208803</v>
          </cell>
          <cell r="M506">
            <v>168.76065199928013</v>
          </cell>
          <cell r="N506">
            <v>91.030468363476757</v>
          </cell>
          <cell r="O506">
            <v>96.283475735578378</v>
          </cell>
          <cell r="P506">
            <v>109.59794323481474</v>
          </cell>
          <cell r="Q506">
            <v>104.1844481172145</v>
          </cell>
          <cell r="R506">
            <v>93.208997834615161</v>
          </cell>
          <cell r="S506">
            <v>112.96584020799294</v>
          </cell>
          <cell r="T506">
            <v>105.02327033580512</v>
          </cell>
          <cell r="U506">
            <v>79.795717321828761</v>
          </cell>
        </row>
        <row r="507">
          <cell r="A507" t="str">
            <v xml:space="preserve">    Bananas</v>
          </cell>
          <cell r="B507">
            <v>3.4514360274882222E+37</v>
          </cell>
          <cell r="C507">
            <v>5.5067147672518346E+34</v>
          </cell>
          <cell r="D507">
            <v>4.8601894043616419E+31</v>
          </cell>
          <cell r="E507">
            <v>4.4362773253759604E+28</v>
          </cell>
          <cell r="F507">
            <v>6.5122683201114818E+25</v>
          </cell>
          <cell r="G507">
            <v>6.198821904066794E+22</v>
          </cell>
          <cell r="H507">
            <v>6.66489635863291E+19</v>
          </cell>
          <cell r="I507">
            <v>6.3616023047901048E+16</v>
          </cell>
          <cell r="J507">
            <v>73313004411426.859</v>
          </cell>
          <cell r="K507">
            <v>74014691254.778687</v>
          </cell>
          <cell r="L507">
            <v>89761825.484472036</v>
          </cell>
          <cell r="M507">
            <v>119825.80550526145</v>
          </cell>
          <cell r="N507">
            <v>114.23400634037664</v>
          </cell>
          <cell r="O507">
            <v>99.98718692398036</v>
          </cell>
          <cell r="P507">
            <v>129.93384744879148</v>
          </cell>
          <cell r="Q507">
            <v>119.40994618404721</v>
          </cell>
          <cell r="R507">
            <v>110.05338754468875</v>
          </cell>
          <cell r="S507">
            <v>139.345410386411</v>
          </cell>
          <cell r="T507">
            <v>144.47301222619114</v>
          </cell>
          <cell r="U507">
            <v>75.122814277814541</v>
          </cell>
        </row>
        <row r="508">
          <cell r="A508" t="str">
            <v xml:space="preserve">    Nutmegs</v>
          </cell>
        </row>
        <row r="509">
          <cell r="A509" t="str">
            <v xml:space="preserve">    Other Crops</v>
          </cell>
          <cell r="B509">
            <v>29.332536540259284</v>
          </cell>
          <cell r="C509">
            <v>30.67661912012143</v>
          </cell>
          <cell r="D509">
            <v>44.304029958050499</v>
          </cell>
          <cell r="E509">
            <v>44.160039632424848</v>
          </cell>
          <cell r="F509">
            <v>51.382071227777473</v>
          </cell>
          <cell r="G509">
            <v>54.20307147388931</v>
          </cell>
          <cell r="H509">
            <v>53.367731190892819</v>
          </cell>
          <cell r="I509">
            <v>56.046942615964433</v>
          </cell>
          <cell r="J509">
            <v>52.773579391681281</v>
          </cell>
          <cell r="K509">
            <v>58.14766983460553</v>
          </cell>
          <cell r="L509">
            <v>69.674254687743414</v>
          </cell>
          <cell r="M509">
            <v>60.236831953984449</v>
          </cell>
          <cell r="N509">
            <v>67.082730770592462</v>
          </cell>
          <cell r="O509">
            <v>90.88260165481978</v>
          </cell>
          <cell r="P509">
            <v>91.279608825077545</v>
          </cell>
          <cell r="Q509">
            <v>81.76937232680126</v>
          </cell>
          <cell r="R509">
            <v>77.917492460612422</v>
          </cell>
          <cell r="S509">
            <v>101.18142160817321</v>
          </cell>
          <cell r="T509">
            <v>85.74626857503776</v>
          </cell>
          <cell r="U509">
            <v>83.78966745157031</v>
          </cell>
        </row>
        <row r="510">
          <cell r="A510" t="str">
            <v xml:space="preserve">  Livestock</v>
          </cell>
          <cell r="B510">
            <v>91.822575181178919</v>
          </cell>
          <cell r="C510">
            <v>109.96900191246056</v>
          </cell>
          <cell r="D510">
            <v>123.09009902581511</v>
          </cell>
          <cell r="E510">
            <v>127.22404994982621</v>
          </cell>
          <cell r="F510">
            <v>129.1431349978715</v>
          </cell>
          <cell r="G510">
            <v>129.26829271839622</v>
          </cell>
          <cell r="H510">
            <v>134.03638548259934</v>
          </cell>
          <cell r="I510">
            <v>131.13423439356154</v>
          </cell>
          <cell r="J510">
            <v>130.55600469859777</v>
          </cell>
          <cell r="K510">
            <v>130.77294619676294</v>
          </cell>
          <cell r="L510">
            <v>144.75527422411855</v>
          </cell>
          <cell r="M510">
            <v>147.3620958997648</v>
          </cell>
          <cell r="N510">
            <v>149.80509348797645</v>
          </cell>
          <cell r="O510">
            <v>152.11571189653139</v>
          </cell>
          <cell r="P510">
            <v>155.7375145607345</v>
          </cell>
          <cell r="Q510">
            <v>159.49314827026618</v>
          </cell>
          <cell r="R510">
            <v>161.64421286544166</v>
          </cell>
          <cell r="S510">
            <v>162.03630180282698</v>
          </cell>
          <cell r="T510">
            <v>162.4068382827661</v>
          </cell>
          <cell r="U510">
            <v>162.44455653148108</v>
          </cell>
        </row>
        <row r="511">
          <cell r="A511" t="str">
            <v xml:space="preserve">  Forestry</v>
          </cell>
          <cell r="B511">
            <v>6.8501854463691183</v>
          </cell>
          <cell r="C511">
            <v>11.302805986509048</v>
          </cell>
          <cell r="D511">
            <v>14.253865876804864</v>
          </cell>
          <cell r="E511">
            <v>14.966559170645102</v>
          </cell>
          <cell r="F511">
            <v>14.502595836355109</v>
          </cell>
          <cell r="G511">
            <v>16.460991484632835</v>
          </cell>
          <cell r="H511">
            <v>20.080185152943322</v>
          </cell>
          <cell r="I511">
            <v>23.258980565290617</v>
          </cell>
          <cell r="J511">
            <v>25.848711834202081</v>
          </cell>
          <cell r="K511">
            <v>27.930772458655628</v>
          </cell>
          <cell r="L511">
            <v>30.208575109163238</v>
          </cell>
          <cell r="M511">
            <v>32.691572624233487</v>
          </cell>
          <cell r="N511">
            <v>35.389566778739187</v>
          </cell>
          <cell r="O511">
            <v>38.312719442629273</v>
          </cell>
          <cell r="P511">
            <v>41.604485745761302</v>
          </cell>
          <cell r="Q511">
            <v>47.181879425927903</v>
          </cell>
          <cell r="R511">
            <v>60.018604552499333</v>
          </cell>
          <cell r="S511">
            <v>63.193782341728323</v>
          </cell>
          <cell r="T511">
            <v>65.75256629636884</v>
          </cell>
          <cell r="U511">
            <v>68.535180371142971</v>
          </cell>
        </row>
        <row r="512">
          <cell r="A512" t="str">
            <v xml:space="preserve">  Fishing</v>
          </cell>
          <cell r="B512">
            <v>42.83917780935446</v>
          </cell>
          <cell r="C512">
            <v>46.258267118082287</v>
          </cell>
          <cell r="D512">
            <v>51.508580435984626</v>
          </cell>
          <cell r="E512">
            <v>68.573255175845176</v>
          </cell>
          <cell r="F512">
            <v>77.401393442980066</v>
          </cell>
          <cell r="G512">
            <v>85.348001480824621</v>
          </cell>
          <cell r="H512">
            <v>93.16473925310585</v>
          </cell>
          <cell r="I512">
            <v>102.79841139049186</v>
          </cell>
          <cell r="J512">
            <v>102.69556985200458</v>
          </cell>
          <cell r="K512">
            <v>105.70083702546742</v>
          </cell>
          <cell r="L512">
            <v>108.75613864995944</v>
          </cell>
          <cell r="M512">
            <v>111.66745682305064</v>
          </cell>
          <cell r="N512">
            <v>114.84660853280167</v>
          </cell>
          <cell r="O512">
            <v>117.95858115110983</v>
          </cell>
          <cell r="P512">
            <v>120.73252314906429</v>
          </cell>
          <cell r="Q512">
            <v>123.32600865322388</v>
          </cell>
          <cell r="R512">
            <v>124.64876933579964</v>
          </cell>
          <cell r="S512">
            <v>124.73286612150174</v>
          </cell>
          <cell r="T512">
            <v>125.07677139298718</v>
          </cell>
          <cell r="U512">
            <v>125.36183938235108</v>
          </cell>
        </row>
        <row r="514">
          <cell r="A514" t="str">
            <v>Mining &amp; Quarrying</v>
          </cell>
          <cell r="B514" t="e">
            <v>#DIV/0!</v>
          </cell>
          <cell r="C514" t="e">
            <v>#DIV/0!</v>
          </cell>
          <cell r="D514" t="e">
            <v>#DIV/0!</v>
          </cell>
          <cell r="E514" t="e">
            <v>#DIV/0!</v>
          </cell>
          <cell r="F514" t="e">
            <v>#DIV/0!</v>
          </cell>
          <cell r="G514" t="e">
            <v>#DIV/0!</v>
          </cell>
          <cell r="H514" t="e">
            <v>#DIV/0!</v>
          </cell>
          <cell r="I514" t="e">
            <v>#DIV/0!</v>
          </cell>
          <cell r="J514" t="e">
            <v>#DIV/0!</v>
          </cell>
          <cell r="K514" t="e">
            <v>#DIV/0!</v>
          </cell>
          <cell r="L514" t="e">
            <v>#DIV/0!</v>
          </cell>
          <cell r="M514" t="e">
            <v>#DIV/0!</v>
          </cell>
          <cell r="N514" t="e">
            <v>#DIV/0!</v>
          </cell>
          <cell r="O514" t="e">
            <v>#DIV/0!</v>
          </cell>
          <cell r="P514" t="e">
            <v>#DIV/0!</v>
          </cell>
          <cell r="Q514" t="e">
            <v>#DIV/0!</v>
          </cell>
          <cell r="R514" t="e">
            <v>#DIV/0!</v>
          </cell>
          <cell r="S514" t="e">
            <v>#DIV/0!</v>
          </cell>
          <cell r="T514" t="e">
            <v>#DIV/0!</v>
          </cell>
          <cell r="U514" t="e">
            <v>#DIV/0!</v>
          </cell>
        </row>
        <row r="516">
          <cell r="A516" t="str">
            <v>Manufacturing</v>
          </cell>
          <cell r="B516">
            <v>141.42870112656038</v>
          </cell>
          <cell r="C516">
            <v>147.78881396704412</v>
          </cell>
          <cell r="D516">
            <v>150.36668034860236</v>
          </cell>
          <cell r="E516">
            <v>151.47860988061751</v>
          </cell>
          <cell r="F516">
            <v>160.3816565073453</v>
          </cell>
          <cell r="G516">
            <v>162.40301189433873</v>
          </cell>
          <cell r="H516">
            <v>162.41041415951358</v>
          </cell>
          <cell r="I516">
            <v>169.33497641201868</v>
          </cell>
          <cell r="J516">
            <v>168.77879353874602</v>
          </cell>
          <cell r="K516">
            <v>167.0929667538349</v>
          </cell>
          <cell r="L516">
            <v>167.71858396407811</v>
          </cell>
          <cell r="M516">
            <v>170.7604908994131</v>
          </cell>
          <cell r="N516">
            <v>170.75913227045405</v>
          </cell>
          <cell r="O516">
            <v>116.39402902702341</v>
          </cell>
          <cell r="P516">
            <v>144.07637675592181</v>
          </cell>
          <cell r="Q516">
            <v>125.93389079969216</v>
          </cell>
          <cell r="R516">
            <v>158.25378314828009</v>
          </cell>
          <cell r="S516">
            <v>150.92352460614583</v>
          </cell>
          <cell r="T516">
            <v>135.80289411874469</v>
          </cell>
          <cell r="U516">
            <v>141.75734151414235</v>
          </cell>
        </row>
        <row r="518">
          <cell r="A518" t="str">
            <v>Electricity &amp; Water</v>
          </cell>
          <cell r="B518">
            <v>23.969102123657841</v>
          </cell>
          <cell r="C518">
            <v>22.759965790630432</v>
          </cell>
          <cell r="D518">
            <v>25.030722238336693</v>
          </cell>
          <cell r="E518">
            <v>27.313376561222956</v>
          </cell>
          <cell r="F518">
            <v>35.554574551936454</v>
          </cell>
          <cell r="G518">
            <v>40.359977488629369</v>
          </cell>
          <cell r="H518">
            <v>55.629094912935606</v>
          </cell>
          <cell r="I518">
            <v>55.059903616960383</v>
          </cell>
          <cell r="J518">
            <v>66.154799103822612</v>
          </cell>
          <cell r="K518">
            <v>65.104759263832861</v>
          </cell>
          <cell r="L518">
            <v>72.109511626010359</v>
          </cell>
          <cell r="M518">
            <v>83.412502760362059</v>
          </cell>
          <cell r="N518">
            <v>80.327779477596664</v>
          </cell>
          <cell r="O518">
            <v>86.758967702082572</v>
          </cell>
          <cell r="P518">
            <v>88.317369168257414</v>
          </cell>
          <cell r="Q518">
            <v>89.590509848775625</v>
          </cell>
          <cell r="R518">
            <v>85.212521642795707</v>
          </cell>
          <cell r="S518">
            <v>88.148097359140777</v>
          </cell>
          <cell r="T518">
            <v>90.378007063790363</v>
          </cell>
          <cell r="U518">
            <v>96.437801431875897</v>
          </cell>
        </row>
        <row r="519">
          <cell r="A519" t="str">
            <v xml:space="preserve">  Electricity</v>
          </cell>
          <cell r="B519">
            <v>35.802759549967419</v>
          </cell>
          <cell r="C519">
            <v>32.910599097171236</v>
          </cell>
          <cell r="D519">
            <v>27.817324878876697</v>
          </cell>
          <cell r="E519">
            <v>29.801257094230067</v>
          </cell>
          <cell r="F519">
            <v>38.268634580850353</v>
          </cell>
          <cell r="G519">
            <v>45.404302418332577</v>
          </cell>
          <cell r="H519">
            <v>72.494885009165927</v>
          </cell>
          <cell r="I519">
            <v>69.583943326824553</v>
          </cell>
          <cell r="J519">
            <v>81.5548489038311</v>
          </cell>
          <cell r="K519">
            <v>83.070080936257042</v>
          </cell>
          <cell r="L519">
            <v>92.341744889734244</v>
          </cell>
          <cell r="M519">
            <v>112.06840970921972</v>
          </cell>
          <cell r="N519">
            <v>108.30632037735992</v>
          </cell>
          <cell r="O519">
            <v>122.89671726945566</v>
          </cell>
          <cell r="P519">
            <v>122.91762441568311</v>
          </cell>
          <cell r="Q519">
            <v>123.6982170299184</v>
          </cell>
          <cell r="R519">
            <v>116.32397365590555</v>
          </cell>
          <cell r="S519">
            <v>116.36245928472289</v>
          </cell>
          <cell r="T519">
            <v>116.87036157272065</v>
          </cell>
          <cell r="U519">
            <v>123.02735952988569</v>
          </cell>
        </row>
        <row r="520">
          <cell r="A520" t="str">
            <v xml:space="preserve">  Water</v>
          </cell>
          <cell r="B520">
            <v>11.087929572625256</v>
          </cell>
          <cell r="C520">
            <v>10.442261226713445</v>
          </cell>
          <cell r="D520">
            <v>21.180058148522551</v>
          </cell>
          <cell r="E520">
            <v>24.189437753421405</v>
          </cell>
          <cell r="F520">
            <v>32.250748844532033</v>
          </cell>
          <cell r="G520">
            <v>34.126133822133511</v>
          </cell>
          <cell r="H520">
            <v>34.160674443410969</v>
          </cell>
          <cell r="I520">
            <v>34.00524164766238</v>
          </cell>
          <cell r="J520">
            <v>41.753515720698012</v>
          </cell>
          <cell r="K520">
            <v>41.858161123506761</v>
          </cell>
          <cell r="L520">
            <v>42.037450185496652</v>
          </cell>
          <cell r="M520">
            <v>41.746317819190217</v>
          </cell>
          <cell r="N520">
            <v>39.796118214499224</v>
          </cell>
          <cell r="O520">
            <v>29.999040612947759</v>
          </cell>
          <cell r="P520">
            <v>34.134731269351057</v>
          </cell>
          <cell r="Q520">
            <v>33.2160911926971</v>
          </cell>
          <cell r="R520">
            <v>36.328694144983061</v>
          </cell>
          <cell r="S520">
            <v>45.393823235972661</v>
          </cell>
          <cell r="T520">
            <v>46.948543535336142</v>
          </cell>
          <cell r="U520">
            <v>50.824217864454639</v>
          </cell>
        </row>
        <row r="522">
          <cell r="A522" t="str">
            <v>Construction</v>
          </cell>
          <cell r="B522">
            <v>31.666019006023983</v>
          </cell>
          <cell r="C522">
            <v>38.70870674733208</v>
          </cell>
          <cell r="D522">
            <v>43.120072193684877</v>
          </cell>
          <cell r="E522">
            <v>52.013490769714743</v>
          </cell>
          <cell r="F522">
            <v>57.225625645491398</v>
          </cell>
          <cell r="G522">
            <v>60.094399399238121</v>
          </cell>
          <cell r="H522">
            <v>60.196791873438201</v>
          </cell>
          <cell r="I522">
            <v>43.6049864020681</v>
          </cell>
          <cell r="J522">
            <v>49.53944631711645</v>
          </cell>
          <cell r="K522">
            <v>63.231760354458487</v>
          </cell>
          <cell r="L522">
            <v>61.948757068562166</v>
          </cell>
          <cell r="M522">
            <v>63.090259312685582</v>
          </cell>
          <cell r="N522">
            <v>63.423988955283384</v>
          </cell>
          <cell r="O522">
            <v>69.238001874282617</v>
          </cell>
          <cell r="P522">
            <v>70.66790466859193</v>
          </cell>
          <cell r="Q522">
            <v>73.175351819200642</v>
          </cell>
          <cell r="R522">
            <v>74.988122672485929</v>
          </cell>
          <cell r="S522">
            <v>78.25306297249837</v>
          </cell>
          <cell r="T522">
            <v>79.49694499434105</v>
          </cell>
          <cell r="U522">
            <v>86.147725479755465</v>
          </cell>
        </row>
        <row r="524">
          <cell r="A524" t="str">
            <v>Wholesale &amp; Retail Trade</v>
          </cell>
          <cell r="B524">
            <v>42.434662998624482</v>
          </cell>
          <cell r="C524">
            <v>46.079779917469047</v>
          </cell>
          <cell r="D524">
            <v>53.301237964236591</v>
          </cell>
          <cell r="E524">
            <v>62.448418156808785</v>
          </cell>
          <cell r="F524">
            <v>73.314993122420901</v>
          </cell>
          <cell r="G524">
            <v>78.679504814305375</v>
          </cell>
          <cell r="H524">
            <v>82.943603851444294</v>
          </cell>
          <cell r="I524">
            <v>85.213204951856952</v>
          </cell>
          <cell r="J524">
            <v>86.932599724896832</v>
          </cell>
          <cell r="K524">
            <v>87.964236588720752</v>
          </cell>
          <cell r="L524">
            <v>90.508940852819791</v>
          </cell>
          <cell r="M524">
            <v>90.784044016506186</v>
          </cell>
          <cell r="N524">
            <v>93.191196698762042</v>
          </cell>
          <cell r="O524">
            <v>100</v>
          </cell>
          <cell r="P524">
            <v>105.91471801925722</v>
          </cell>
          <cell r="Q524">
            <v>109.90371389270976</v>
          </cell>
          <cell r="R524">
            <v>114.58046767537826</v>
          </cell>
          <cell r="S524">
            <v>115.13067400275104</v>
          </cell>
          <cell r="T524">
            <v>117.81292984869327</v>
          </cell>
          <cell r="U524">
            <v>122.97111416781293</v>
          </cell>
        </row>
        <row r="526">
          <cell r="A526" t="str">
            <v>Hotels &amp; Restaurants</v>
          </cell>
          <cell r="B526">
            <v>39.406801013583994</v>
          </cell>
          <cell r="C526">
            <v>39.765558419109425</v>
          </cell>
          <cell r="D526">
            <v>34.999041876945753</v>
          </cell>
          <cell r="E526">
            <v>33.005347647958054</v>
          </cell>
          <cell r="F526">
            <v>42.976601401443787</v>
          </cell>
          <cell r="G526">
            <v>82.015846688577938</v>
          </cell>
          <cell r="H526">
            <v>87.238669481497212</v>
          </cell>
          <cell r="I526">
            <v>99.869489667110159</v>
          </cell>
          <cell r="J526">
            <v>100.20827024271158</v>
          </cell>
          <cell r="K526">
            <v>99.037571500537851</v>
          </cell>
          <cell r="L526">
            <v>100.79352178503167</v>
          </cell>
          <cell r="M526">
            <v>101.15974508023548</v>
          </cell>
          <cell r="N526">
            <v>87.519259956695649</v>
          </cell>
          <cell r="O526">
            <v>90.100513840200932</v>
          </cell>
          <cell r="P526">
            <v>104.21570406607205</v>
          </cell>
          <cell r="Q526">
            <v>107.37631014093122</v>
          </cell>
          <cell r="R526">
            <v>111.10009024719649</v>
          </cell>
          <cell r="S526">
            <v>137.67601943503044</v>
          </cell>
          <cell r="T526">
            <v>124.32102743286163</v>
          </cell>
          <cell r="U526">
            <v>139.57869938476054</v>
          </cell>
        </row>
        <row r="527">
          <cell r="A527" t="str">
            <v>Hotels</v>
          </cell>
          <cell r="B527">
            <v>38.347432643769785</v>
          </cell>
          <cell r="C527">
            <v>40.186670356873726</v>
          </cell>
          <cell r="D527">
            <v>34.894793743133846</v>
          </cell>
          <cell r="E527">
            <v>32.800759407987641</v>
          </cell>
          <cell r="F527">
            <v>41.065975081652915</v>
          </cell>
          <cell r="G527">
            <v>89.393150893231748</v>
          </cell>
          <cell r="H527">
            <v>95.946159124725895</v>
          </cell>
          <cell r="I527">
            <v>112.92229044609795</v>
          </cell>
          <cell r="J527">
            <v>113.32706650046825</v>
          </cell>
          <cell r="K527">
            <v>110.10433325433311</v>
          </cell>
          <cell r="L527">
            <v>112.48801429607364</v>
          </cell>
          <cell r="M527">
            <v>110.76900209701994</v>
          </cell>
          <cell r="N527">
            <v>91.543901746076301</v>
          </cell>
          <cell r="O527">
            <v>93.23854360818946</v>
          </cell>
          <cell r="P527">
            <v>110.66885790135572</v>
          </cell>
          <cell r="Q527">
            <v>113.25719571955875</v>
          </cell>
          <cell r="R527">
            <v>116.52314111036956</v>
          </cell>
          <cell r="S527">
            <v>151.23795898821979</v>
          </cell>
          <cell r="T527">
            <v>133.58476475077251</v>
          </cell>
          <cell r="U527">
            <v>153.18009962313721</v>
          </cell>
        </row>
        <row r="528">
          <cell r="A528" t="str">
            <v>Restaurants</v>
          </cell>
          <cell r="B528">
            <v>46.859408761181278</v>
          </cell>
          <cell r="C528">
            <v>37.51418683715417</v>
          </cell>
          <cell r="D528">
            <v>35.54959168829037</v>
          </cell>
          <cell r="E528">
            <v>34.023018857385168</v>
          </cell>
          <cell r="F528">
            <v>53.487346169285864</v>
          </cell>
          <cell r="G528">
            <v>57.402091650316677</v>
          </cell>
          <cell r="H528">
            <v>58.72856240127112</v>
          </cell>
          <cell r="I528">
            <v>60.457961440820441</v>
          </cell>
          <cell r="J528">
            <v>61.585478752991619</v>
          </cell>
          <cell r="K528">
            <v>65.249302385958103</v>
          </cell>
          <cell r="L528">
            <v>67.479169294839551</v>
          </cell>
          <cell r="M528">
            <v>68.833655574399089</v>
          </cell>
          <cell r="N528">
            <v>71.21262486325206</v>
          </cell>
          <cell r="O528">
            <v>77.69435649522282</v>
          </cell>
          <cell r="P528">
            <v>80.025187190079492</v>
          </cell>
          <cell r="Q528">
            <v>84.71532988694797</v>
          </cell>
          <cell r="R528">
            <v>89.532309770357003</v>
          </cell>
          <cell r="S528">
            <v>89.518807773238535</v>
          </cell>
          <cell r="T528">
            <v>91.651426524304767</v>
          </cell>
          <cell r="U528">
            <v>91.606244304686086</v>
          </cell>
        </row>
        <row r="530">
          <cell r="A530" t="str">
            <v>Transport, Storage &amp; Communications</v>
          </cell>
          <cell r="B530">
            <v>106.26408755293724</v>
          </cell>
          <cell r="C530">
            <v>114.54936770950886</v>
          </cell>
          <cell r="D530">
            <v>140.62155709083578</v>
          </cell>
          <cell r="E530">
            <v>147.21336564521042</v>
          </cell>
          <cell r="F530">
            <v>166.80009090337785</v>
          </cell>
          <cell r="G530">
            <v>178.21582751938482</v>
          </cell>
          <cell r="H530">
            <v>183.7300056071864</v>
          </cell>
          <cell r="I530">
            <v>177.23897604111454</v>
          </cell>
          <cell r="J530">
            <v>188.9264356836066</v>
          </cell>
          <cell r="K530">
            <v>200.01526623444357</v>
          </cell>
          <cell r="L530">
            <v>150.79274117864836</v>
          </cell>
          <cell r="M530">
            <v>155.33143314193933</v>
          </cell>
          <cell r="N530">
            <v>185.77237581791718</v>
          </cell>
          <cell r="O530">
            <v>197.74892870350118</v>
          </cell>
          <cell r="P530">
            <v>211.39317761966822</v>
          </cell>
          <cell r="Q530">
            <v>212.22842774904984</v>
          </cell>
          <cell r="R530">
            <v>231.21249851898779</v>
          </cell>
          <cell r="S530">
            <v>243.49483142004343</v>
          </cell>
          <cell r="T530">
            <v>248.40240831839557</v>
          </cell>
          <cell r="U530">
            <v>262.4769252961442</v>
          </cell>
        </row>
        <row r="531">
          <cell r="A531" t="str">
            <v xml:space="preserve">Transport &amp;  Storage </v>
          </cell>
          <cell r="B531">
            <v>55.996277549195604</v>
          </cell>
          <cell r="C531">
            <v>63.107238030349187</v>
          </cell>
          <cell r="D531">
            <v>87.834733480555556</v>
          </cell>
          <cell r="E531">
            <v>87.429506303400046</v>
          </cell>
          <cell r="F531">
            <v>101.79455261701639</v>
          </cell>
          <cell r="G531">
            <v>105.23582040193867</v>
          </cell>
          <cell r="H531">
            <v>105.35383649750148</v>
          </cell>
          <cell r="I531">
            <v>98.84365948916799</v>
          </cell>
          <cell r="J531">
            <v>111.18442267030582</v>
          </cell>
          <cell r="K531">
            <v>121.7582066908288</v>
          </cell>
          <cell r="L531">
            <v>72.546976318351085</v>
          </cell>
          <cell r="M531">
            <v>77.077589599745536</v>
          </cell>
          <cell r="N531">
            <v>88.271285893192058</v>
          </cell>
          <cell r="O531">
            <v>97.583688759424618</v>
          </cell>
          <cell r="P531">
            <v>112.21635707097109</v>
          </cell>
          <cell r="Q531">
            <v>112.45442068225189</v>
          </cell>
          <cell r="R531">
            <v>119.86308772748259</v>
          </cell>
          <cell r="S531">
            <v>141.218346659384</v>
          </cell>
          <cell r="T531">
            <v>136.0797745515008</v>
          </cell>
          <cell r="U531">
            <v>149.71699381411935</v>
          </cell>
        </row>
        <row r="532">
          <cell r="A532" t="str">
            <v xml:space="preserve">  Road</v>
          </cell>
          <cell r="B532">
            <v>57.303536988842374</v>
          </cell>
          <cell r="C532">
            <v>68.210985774938962</v>
          </cell>
          <cell r="D532">
            <v>94.788804978803626</v>
          </cell>
          <cell r="E532">
            <v>123.00332823471119</v>
          </cell>
          <cell r="F532">
            <v>137.13806337371835</v>
          </cell>
          <cell r="G532">
            <v>130.26346665466696</v>
          </cell>
          <cell r="H532">
            <v>132.02272342100378</v>
          </cell>
          <cell r="I532">
            <v>121.34209310986182</v>
          </cell>
          <cell r="J532">
            <v>123.01170538194302</v>
          </cell>
          <cell r="K532">
            <v>126.3511789700364</v>
          </cell>
          <cell r="L532">
            <v>47.369162413913472</v>
          </cell>
          <cell r="M532">
            <v>47.965786466691995</v>
          </cell>
          <cell r="N532">
            <v>50.266085159792105</v>
          </cell>
          <cell r="O532">
            <v>63.097830585034373</v>
          </cell>
          <cell r="P532">
            <v>70.395425585027255</v>
          </cell>
          <cell r="Q532">
            <v>69.325092332610751</v>
          </cell>
          <cell r="R532">
            <v>74.859480097630311</v>
          </cell>
          <cell r="S532">
            <v>91.730343216632832</v>
          </cell>
          <cell r="T532">
            <v>88.010392915858532</v>
          </cell>
          <cell r="U532">
            <v>91.345170294682049</v>
          </cell>
        </row>
        <row r="533">
          <cell r="A533" t="str">
            <v xml:space="preserve">  Sea</v>
          </cell>
          <cell r="B533">
            <v>39.383107625332144</v>
          </cell>
          <cell r="C533">
            <v>40.021157982879181</v>
          </cell>
          <cell r="D533">
            <v>48.460811996449607</v>
          </cell>
          <cell r="E533">
            <v>42.583669277403487</v>
          </cell>
          <cell r="F533">
            <v>42.956824298951176</v>
          </cell>
          <cell r="G533">
            <v>42.82773910427364</v>
          </cell>
          <cell r="H533">
            <v>43.946558138371579</v>
          </cell>
          <cell r="I533">
            <v>45.7460112032498</v>
          </cell>
          <cell r="J533">
            <v>50.630535729556151</v>
          </cell>
          <cell r="K533">
            <v>59.363360856122107</v>
          </cell>
          <cell r="L533">
            <v>53.767731038216269</v>
          </cell>
          <cell r="M533">
            <v>58.788210050345754</v>
          </cell>
          <cell r="N533">
            <v>71.16432179349944</v>
          </cell>
          <cell r="O533">
            <v>70.352978772165343</v>
          </cell>
          <cell r="P533">
            <v>69.588306867732882</v>
          </cell>
          <cell r="Q533">
            <v>76.278243562773056</v>
          </cell>
          <cell r="R533">
            <v>75.869845804102638</v>
          </cell>
          <cell r="S533">
            <v>80.367751589748693</v>
          </cell>
          <cell r="T533">
            <v>72.973241653209257</v>
          </cell>
          <cell r="U533">
            <v>92.40996624579077</v>
          </cell>
        </row>
        <row r="534">
          <cell r="A534" t="str">
            <v xml:space="preserve">  Air</v>
          </cell>
          <cell r="B534">
            <v>17.466900802122709</v>
          </cell>
          <cell r="C534">
            <v>15.395398231702387</v>
          </cell>
          <cell r="D534">
            <v>18.274105630737083</v>
          </cell>
          <cell r="E534">
            <v>11.882237905996687</v>
          </cell>
          <cell r="F534">
            <v>16.494435066679735</v>
          </cell>
          <cell r="G534">
            <v>31.181067810181784</v>
          </cell>
          <cell r="H534">
            <v>26.587615203245598</v>
          </cell>
          <cell r="I534">
            <v>38.642260298567258</v>
          </cell>
          <cell r="J534">
            <v>65.913407516847442</v>
          </cell>
          <cell r="K534">
            <v>55.666995335456534</v>
          </cell>
          <cell r="L534">
            <v>76.762100999980902</v>
          </cell>
          <cell r="M534">
            <v>75.530407835716389</v>
          </cell>
          <cell r="N534">
            <v>77.625710797703434</v>
          </cell>
          <cell r="O534">
            <v>78.437195375998684</v>
          </cell>
          <cell r="P534">
            <v>76.269245221309731</v>
          </cell>
          <cell r="Q534">
            <v>81.405154959875389</v>
          </cell>
          <cell r="R534">
            <v>85.834698655260837</v>
          </cell>
          <cell r="S534">
            <v>92.423001289450553</v>
          </cell>
          <cell r="T534">
            <v>92.196574196795396</v>
          </cell>
          <cell r="U534">
            <v>99.024672824055244</v>
          </cell>
        </row>
        <row r="535">
          <cell r="A535" t="str">
            <v>Auxiliary transport activities and storage</v>
          </cell>
          <cell r="B535">
            <v>20.592944772069362</v>
          </cell>
          <cell r="C535">
            <v>19.518520895058042</v>
          </cell>
          <cell r="D535">
            <v>23.352761375525006</v>
          </cell>
          <cell r="E535">
            <v>18.256067328535348</v>
          </cell>
          <cell r="F535">
            <v>19.332294687818166</v>
          </cell>
          <cell r="G535">
            <v>24.602902681129866</v>
          </cell>
          <cell r="H535">
            <v>24.278505942374686</v>
          </cell>
          <cell r="I535">
            <v>30.271143508748359</v>
          </cell>
          <cell r="J535">
            <v>37.495054041160692</v>
          </cell>
          <cell r="K535">
            <v>41.305427381407725</v>
          </cell>
          <cell r="L535">
            <v>46.592152520081157</v>
          </cell>
          <cell r="M535">
            <v>47.660237553655882</v>
          </cell>
          <cell r="N535">
            <v>53.339219985082863</v>
          </cell>
          <cell r="O535">
            <v>54.869575036422916</v>
          </cell>
          <cell r="P535">
            <v>54.511456811820636</v>
          </cell>
          <cell r="Q535">
            <v>57.121703801920823</v>
          </cell>
          <cell r="R535">
            <v>59.078690946888656</v>
          </cell>
          <cell r="S535">
            <v>64.069778479870536</v>
          </cell>
          <cell r="T535">
            <v>63.682382265497225</v>
          </cell>
          <cell r="U535">
            <v>73.566695411307137</v>
          </cell>
        </row>
        <row r="536">
          <cell r="A536" t="str">
            <v>Communications</v>
          </cell>
          <cell r="B536">
            <v>50.26781000374163</v>
          </cell>
          <cell r="C536">
            <v>51.442129679159663</v>
          </cell>
          <cell r="D536">
            <v>52.786823610280223</v>
          </cell>
          <cell r="E536">
            <v>59.783859341810363</v>
          </cell>
          <cell r="F536">
            <v>65.005538286361471</v>
          </cell>
          <cell r="G536">
            <v>72.980007117446149</v>
          </cell>
          <cell r="H536">
            <v>78.376169109684909</v>
          </cell>
          <cell r="I536">
            <v>78.39531655194655</v>
          </cell>
          <cell r="J536">
            <v>77.742013013300777</v>
          </cell>
          <cell r="K536">
            <v>78.257059543614758</v>
          </cell>
          <cell r="L536">
            <v>78.245764860297271</v>
          </cell>
          <cell r="M536">
            <v>78.253843542193778</v>
          </cell>
          <cell r="N536">
            <v>97.501089924725136</v>
          </cell>
          <cell r="O536">
            <v>100.16523994407656</v>
          </cell>
          <cell r="P536">
            <v>99.176820548697151</v>
          </cell>
          <cell r="Q536">
            <v>99.77400706679795</v>
          </cell>
          <cell r="R536">
            <v>111.34941079150518</v>
          </cell>
          <cell r="S536">
            <v>102.27648476065943</v>
          </cell>
          <cell r="T536">
            <v>112.32263376689477</v>
          </cell>
          <cell r="U536">
            <v>112.75993148202485</v>
          </cell>
        </row>
        <row r="537">
          <cell r="A537" t="str">
            <v>Telecommunication</v>
          </cell>
          <cell r="B537">
            <v>50.501886017762295</v>
          </cell>
          <cell r="C537">
            <v>51.73998125585755</v>
          </cell>
          <cell r="D537">
            <v>53.15562101129111</v>
          </cell>
          <cell r="E537">
            <v>60.584192439862541</v>
          </cell>
          <cell r="F537">
            <v>65.536573392243497</v>
          </cell>
          <cell r="G537">
            <v>74.051312536261008</v>
          </cell>
          <cell r="H537">
            <v>79.888088543758656</v>
          </cell>
          <cell r="I537">
            <v>79.888088543758641</v>
          </cell>
          <cell r="J537">
            <v>79.888088543758656</v>
          </cell>
          <cell r="K537">
            <v>79.888088543758627</v>
          </cell>
          <cell r="L537">
            <v>79.888088543758656</v>
          </cell>
          <cell r="M537">
            <v>79.888088543758656</v>
          </cell>
          <cell r="N537">
            <v>101.23781675369305</v>
          </cell>
          <cell r="O537">
            <v>101.23781675369305</v>
          </cell>
          <cell r="P537">
            <v>101.23781675369304</v>
          </cell>
          <cell r="Q537">
            <v>101.23781675369304</v>
          </cell>
          <cell r="R537">
            <v>113.34413352970054</v>
          </cell>
          <cell r="S537">
            <v>104.9295924690647</v>
          </cell>
          <cell r="T537">
            <v>113.34413352970054</v>
          </cell>
          <cell r="U537">
            <v>113.34413352970054</v>
          </cell>
        </row>
        <row r="538">
          <cell r="A538" t="str">
            <v xml:space="preserve">  Postal &amp; Courier Services</v>
          </cell>
          <cell r="B538">
            <v>45.454545454545453</v>
          </cell>
          <cell r="C538">
            <v>45.45454545454546</v>
          </cell>
          <cell r="D538">
            <v>45.454545454545453</v>
          </cell>
          <cell r="E538">
            <v>45.454545454545453</v>
          </cell>
          <cell r="F538">
            <v>54.54545454545454</v>
          </cell>
          <cell r="G538">
            <v>54.54545454545454</v>
          </cell>
          <cell r="H538">
            <v>54.54545454545454</v>
          </cell>
          <cell r="I538">
            <v>54.54545454545454</v>
          </cell>
          <cell r="J538">
            <v>54.54545454545454</v>
          </cell>
          <cell r="K538">
            <v>54.54545454545454</v>
          </cell>
          <cell r="L538">
            <v>54.54545454545454</v>
          </cell>
          <cell r="M538">
            <v>54.54545454545454</v>
          </cell>
          <cell r="N538">
            <v>54.54545454545454</v>
          </cell>
          <cell r="O538">
            <v>72.727272727272734</v>
          </cell>
          <cell r="P538">
            <v>72.727272727272734</v>
          </cell>
          <cell r="Q538">
            <v>72.727272727272734</v>
          </cell>
          <cell r="R538">
            <v>72.727272727272734</v>
          </cell>
          <cell r="S538">
            <v>72.727272727272734</v>
          </cell>
          <cell r="T538">
            <v>100</v>
          </cell>
          <cell r="U538">
            <v>100</v>
          </cell>
        </row>
        <row r="540">
          <cell r="A540" t="str">
            <v>Financial Intermediation</v>
          </cell>
          <cell r="B540">
            <v>33.217963069352393</v>
          </cell>
          <cell r="C540">
            <v>46.470061750726835</v>
          </cell>
          <cell r="D540">
            <v>56.669346729206836</v>
          </cell>
          <cell r="E540">
            <v>68.148752787421557</v>
          </cell>
          <cell r="F540">
            <v>84.693889272806118</v>
          </cell>
          <cell r="G540">
            <v>90.887874185943005</v>
          </cell>
          <cell r="H540">
            <v>86.094398498202324</v>
          </cell>
          <cell r="I540">
            <v>87.948822224115858</v>
          </cell>
          <cell r="J540">
            <v>84.169082490058173</v>
          </cell>
          <cell r="K540">
            <v>96.44509862002279</v>
          </cell>
          <cell r="L540">
            <v>91.089962518560085</v>
          </cell>
          <cell r="M540">
            <v>91.206573505414013</v>
          </cell>
          <cell r="N540">
            <v>111.69611157060093</v>
          </cell>
          <cell r="O540">
            <v>109.18469250691476</v>
          </cell>
          <cell r="P540">
            <v>111.80265860419784</v>
          </cell>
          <cell r="Q540">
            <v>116.37848898833842</v>
          </cell>
          <cell r="R540">
            <v>117.51760093799194</v>
          </cell>
          <cell r="S540">
            <v>126.80775931832319</v>
          </cell>
          <cell r="T540">
            <v>122.4873086412525</v>
          </cell>
          <cell r="U540">
            <v>115.27698722773721</v>
          </cell>
        </row>
        <row r="541">
          <cell r="A541" t="str">
            <v>Banks &amp; Other Financial Institutions</v>
          </cell>
          <cell r="B541">
            <v>30.649939796928482</v>
          </cell>
          <cell r="C541">
            <v>45.471469654356362</v>
          </cell>
          <cell r="D541">
            <v>56.144645507712973</v>
          </cell>
          <cell r="E541">
            <v>68.501592873316781</v>
          </cell>
          <cell r="F541">
            <v>86.662981081566627</v>
          </cell>
          <cell r="G541">
            <v>92.693776138524285</v>
          </cell>
          <cell r="H541">
            <v>86.529649919531238</v>
          </cell>
          <cell r="I541">
            <v>89.333559009459449</v>
          </cell>
          <cell r="J541">
            <v>83.746763637263626</v>
          </cell>
          <cell r="K541">
            <v>98.490651082315878</v>
          </cell>
          <cell r="L541">
            <v>91.475540437018765</v>
          </cell>
          <cell r="M541">
            <v>90.124077013716956</v>
          </cell>
          <cell r="N541">
            <v>115.24907677582439</v>
          </cell>
          <cell r="O541">
            <v>122.86976593699876</v>
          </cell>
          <cell r="P541">
            <v>125.65959338374026</v>
          </cell>
          <cell r="Q541">
            <v>124.94769913185171</v>
          </cell>
          <cell r="R541">
            <v>118.99328590059552</v>
          </cell>
          <cell r="S541">
            <v>127.23781259887437</v>
          </cell>
          <cell r="T541">
            <v>123.12665281254797</v>
          </cell>
          <cell r="U541">
            <v>118.57373071718635</v>
          </cell>
        </row>
        <row r="542">
          <cell r="A542" t="str">
            <v>Insurance and pension funding</v>
          </cell>
          <cell r="B542">
            <v>55.177649559672027</v>
          </cell>
          <cell r="C542">
            <v>59.753011438404691</v>
          </cell>
          <cell r="D542">
            <v>61.909100111347314</v>
          </cell>
          <cell r="E542">
            <v>65.117926915679732</v>
          </cell>
          <cell r="F542">
            <v>70.027330701487998</v>
          </cell>
          <cell r="G542">
            <v>76.515841684381016</v>
          </cell>
          <cell r="H542">
            <v>84.431622633869836</v>
          </cell>
          <cell r="I542">
            <v>85.028849073792898</v>
          </cell>
          <cell r="J542">
            <v>85.271788642575146</v>
          </cell>
          <cell r="K542">
            <v>90.090090090090087</v>
          </cell>
          <cell r="L542">
            <v>90.090090090090087</v>
          </cell>
          <cell r="M542">
            <v>95.050106286061336</v>
          </cell>
          <cell r="N542">
            <v>98.876404494382015</v>
          </cell>
          <cell r="O542">
            <v>76.795353990315448</v>
          </cell>
          <cell r="P542">
            <v>80.239040699604345</v>
          </cell>
          <cell r="Q542">
            <v>89.748632919900928</v>
          </cell>
          <cell r="R542">
            <v>110.93183902677117</v>
          </cell>
          <cell r="S542">
            <v>124.60868381048617</v>
          </cell>
          <cell r="T542">
            <v>120.21937083338695</v>
          </cell>
          <cell r="U542">
            <v>105.67630080538073</v>
          </cell>
        </row>
        <row r="543">
          <cell r="A543" t="str">
            <v>Activities auxiliary to financial intermediation</v>
          </cell>
          <cell r="B543" t="e">
            <v>#DIV/0!</v>
          </cell>
          <cell r="C543" t="e">
            <v>#DIV/0!</v>
          </cell>
          <cell r="D543" t="e">
            <v>#DIV/0!</v>
          </cell>
          <cell r="E543" t="e">
            <v>#DIV/0!</v>
          </cell>
          <cell r="F543" t="e">
            <v>#DIV/0!</v>
          </cell>
          <cell r="G543" t="e">
            <v>#DIV/0!</v>
          </cell>
          <cell r="H543" t="e">
            <v>#DIV/0!</v>
          </cell>
          <cell r="I543" t="e">
            <v>#DIV/0!</v>
          </cell>
          <cell r="J543" t="e">
            <v>#DIV/0!</v>
          </cell>
          <cell r="K543" t="e">
            <v>#DIV/0!</v>
          </cell>
          <cell r="L543" t="e">
            <v>#DIV/0!</v>
          </cell>
          <cell r="M543" t="e">
            <v>#DIV/0!</v>
          </cell>
          <cell r="N543" t="e">
            <v>#DIV/0!</v>
          </cell>
          <cell r="O543" t="e">
            <v>#DIV/0!</v>
          </cell>
          <cell r="P543" t="e">
            <v>#DIV/0!</v>
          </cell>
          <cell r="Q543" t="e">
            <v>#DIV/0!</v>
          </cell>
          <cell r="R543" t="e">
            <v>#DIV/0!</v>
          </cell>
          <cell r="S543" t="e">
            <v>#DIV/0!</v>
          </cell>
          <cell r="T543" t="e">
            <v>#DIV/0!</v>
          </cell>
          <cell r="U543" t="e">
            <v>#DIV/0!</v>
          </cell>
        </row>
        <row r="545">
          <cell r="A545" t="str">
            <v>Real Estate, Renting and Business services</v>
          </cell>
          <cell r="B545">
            <v>52.488256093145779</v>
          </cell>
          <cell r="C545">
            <v>53.193722342685575</v>
          </cell>
          <cell r="D545">
            <v>53.888240128714592</v>
          </cell>
          <cell r="E545">
            <v>55.265171160735719</v>
          </cell>
          <cell r="F545">
            <v>56.165800487507042</v>
          </cell>
          <cell r="G545">
            <v>56.7138553843509</v>
          </cell>
          <cell r="H545">
            <v>57.280884688924715</v>
          </cell>
          <cell r="I545">
            <v>57.852929199634303</v>
          </cell>
          <cell r="J545">
            <v>58.154460672436024</v>
          </cell>
          <cell r="K545">
            <v>58.38960296808515</v>
          </cell>
          <cell r="L545">
            <v>58.766502678477273</v>
          </cell>
          <cell r="M545">
            <v>59.048437222883429</v>
          </cell>
          <cell r="N545">
            <v>62.16850160198657</v>
          </cell>
          <cell r="O545">
            <v>60.056775714109065</v>
          </cell>
          <cell r="P545">
            <v>60.419876138923946</v>
          </cell>
          <cell r="Q545">
            <v>60.716229224434315</v>
          </cell>
          <cell r="R545">
            <v>61.034991876113374</v>
          </cell>
          <cell r="S545">
            <v>61.034936766380078</v>
          </cell>
          <cell r="T545">
            <v>61.154151474978214</v>
          </cell>
          <cell r="U545">
            <v>61.478222473214736</v>
          </cell>
        </row>
        <row r="546">
          <cell r="A546" t="str">
            <v>Owner Occupied Dwellings</v>
          </cell>
          <cell r="B546">
            <v>49.950417267147273</v>
          </cell>
          <cell r="C546">
            <v>50.318429704488963</v>
          </cell>
          <cell r="D546">
            <v>50.671791760089334</v>
          </cell>
          <cell r="E546">
            <v>51.009532400228338</v>
          </cell>
          <cell r="F546">
            <v>51.330668765581564</v>
          </cell>
          <cell r="G546">
            <v>51.634209574722114</v>
          </cell>
          <cell r="H546">
            <v>51.91915886179973</v>
          </cell>
          <cell r="I546">
            <v>52.184520045505401</v>
          </cell>
          <cell r="J546">
            <v>52.429300321937703</v>
          </cell>
          <cell r="K546">
            <v>52.652515369071196</v>
          </cell>
          <cell r="L546">
            <v>52.853194345226896</v>
          </cell>
          <cell r="M546">
            <v>53.030385158324911</v>
          </cell>
          <cell r="N546">
            <v>53.183159976835107</v>
          </cell>
          <cell r="O546">
            <v>53.310620947330214</v>
          </cell>
          <cell r="P546">
            <v>53.30807968879995</v>
          </cell>
          <cell r="Q546">
            <v>53.306700544771488</v>
          </cell>
          <cell r="R546">
            <v>53.304963168929035</v>
          </cell>
          <cell r="S546">
            <v>53.302418395862148</v>
          </cell>
          <cell r="T546">
            <v>53.300639307469034</v>
          </cell>
          <cell r="U546">
            <v>53.299136226315916</v>
          </cell>
        </row>
        <row r="547">
          <cell r="A547" t="str">
            <v>Real Estate activities</v>
          </cell>
          <cell r="B547">
            <v>51.343847050326808</v>
          </cell>
          <cell r="C547">
            <v>51.288702586539159</v>
          </cell>
          <cell r="D547">
            <v>52.939131254558106</v>
          </cell>
          <cell r="E547">
            <v>52.877675460555409</v>
          </cell>
          <cell r="F547">
            <v>52.813912088051786</v>
          </cell>
          <cell r="G547">
            <v>52.747797338365977</v>
          </cell>
          <cell r="H547">
            <v>52.679290535798742</v>
          </cell>
          <cell r="I547">
            <v>54.305398221662138</v>
          </cell>
          <cell r="J547">
            <v>54.229632096553068</v>
          </cell>
          <cell r="K547">
            <v>54.151294317563369</v>
          </cell>
          <cell r="L547">
            <v>54.070360024666911</v>
          </cell>
          <cell r="M547">
            <v>53.986809737016493</v>
          </cell>
          <cell r="N547">
            <v>100</v>
          </cell>
          <cell r="O547">
            <v>54.652622374843176</v>
          </cell>
          <cell r="P547">
            <v>54.546084899078629</v>
          </cell>
          <cell r="Q547">
            <v>54.488068908416068</v>
          </cell>
          <cell r="R547">
            <v>54.414784058453989</v>
          </cell>
          <cell r="S547">
            <v>54.307039133730463</v>
          </cell>
          <cell r="T547">
            <v>54.231427084128057</v>
          </cell>
          <cell r="U547">
            <v>54.167361119133517</v>
          </cell>
        </row>
        <row r="548">
          <cell r="A548" t="str">
            <v>Renting of machinery and equipment</v>
          </cell>
          <cell r="B548" t="e">
            <v>#DIV/0!</v>
          </cell>
          <cell r="C548" t="e">
            <v>#DIV/0!</v>
          </cell>
          <cell r="D548" t="e">
            <v>#DIV/0!</v>
          </cell>
          <cell r="E548" t="e">
            <v>#DIV/0!</v>
          </cell>
          <cell r="F548" t="e">
            <v>#DIV/0!</v>
          </cell>
          <cell r="G548" t="e">
            <v>#DIV/0!</v>
          </cell>
          <cell r="H548" t="e">
            <v>#DIV/0!</v>
          </cell>
          <cell r="I548" t="e">
            <v>#DIV/0!</v>
          </cell>
          <cell r="J548" t="e">
            <v>#DIV/0!</v>
          </cell>
          <cell r="K548" t="e">
            <v>#DIV/0!</v>
          </cell>
          <cell r="L548" t="e">
            <v>#DIV/0!</v>
          </cell>
          <cell r="M548" t="e">
            <v>#DIV/0!</v>
          </cell>
          <cell r="N548" t="e">
            <v>#DIV/0!</v>
          </cell>
          <cell r="O548" t="e">
            <v>#DIV/0!</v>
          </cell>
          <cell r="P548" t="e">
            <v>#DIV/0!</v>
          </cell>
          <cell r="Q548" t="e">
            <v>#DIV/0!</v>
          </cell>
          <cell r="R548" t="e">
            <v>#DIV/0!</v>
          </cell>
          <cell r="S548" t="e">
            <v>#DIV/0!</v>
          </cell>
          <cell r="T548" t="e">
            <v>#DIV/0!</v>
          </cell>
          <cell r="U548" t="e">
            <v>#DIV/0!</v>
          </cell>
        </row>
        <row r="549">
          <cell r="A549" t="str">
            <v>Computer &amp; Related activities</v>
          </cell>
          <cell r="B549" t="e">
            <v>#DIV/0!</v>
          </cell>
          <cell r="C549" t="e">
            <v>#DIV/0!</v>
          </cell>
          <cell r="D549" t="e">
            <v>#DIV/0!</v>
          </cell>
          <cell r="E549" t="e">
            <v>#DIV/0!</v>
          </cell>
          <cell r="F549" t="e">
            <v>#DIV/0!</v>
          </cell>
          <cell r="G549" t="e">
            <v>#DIV/0!</v>
          </cell>
          <cell r="H549" t="e">
            <v>#DIV/0!</v>
          </cell>
          <cell r="I549" t="e">
            <v>#DIV/0!</v>
          </cell>
          <cell r="J549" t="e">
            <v>#DIV/0!</v>
          </cell>
          <cell r="K549" t="e">
            <v>#DIV/0!</v>
          </cell>
          <cell r="L549" t="e">
            <v>#DIV/0!</v>
          </cell>
          <cell r="M549" t="e">
            <v>#DIV/0!</v>
          </cell>
          <cell r="N549" t="e">
            <v>#DIV/0!</v>
          </cell>
          <cell r="O549" t="e">
            <v>#DIV/0!</v>
          </cell>
          <cell r="P549" t="e">
            <v>#DIV/0!</v>
          </cell>
          <cell r="Q549" t="e">
            <v>#DIV/0!</v>
          </cell>
          <cell r="R549" t="e">
            <v>#DIV/0!</v>
          </cell>
          <cell r="S549" t="e">
            <v>#DIV/0!</v>
          </cell>
          <cell r="T549" t="e">
            <v>#DIV/0!</v>
          </cell>
          <cell r="U549" t="e">
            <v>#DIV/0!</v>
          </cell>
        </row>
        <row r="550">
          <cell r="A550" t="str">
            <v>Business services</v>
          </cell>
          <cell r="B550" t="e">
            <v>#DIV/0!</v>
          </cell>
          <cell r="C550" t="e">
            <v>#DIV/0!</v>
          </cell>
          <cell r="D550" t="e">
            <v>#DIV/0!</v>
          </cell>
          <cell r="E550" t="e">
            <v>#DIV/0!</v>
          </cell>
          <cell r="F550" t="e">
            <v>#DIV/0!</v>
          </cell>
          <cell r="G550" t="e">
            <v>#DIV/0!</v>
          </cell>
          <cell r="H550" t="e">
            <v>#DIV/0!</v>
          </cell>
          <cell r="I550" t="e">
            <v>#DIV/0!</v>
          </cell>
          <cell r="J550" t="e">
            <v>#DIV/0!</v>
          </cell>
          <cell r="K550" t="e">
            <v>#DIV/0!</v>
          </cell>
          <cell r="L550" t="e">
            <v>#DIV/0!</v>
          </cell>
          <cell r="M550" t="e">
            <v>#DIV/0!</v>
          </cell>
          <cell r="N550" t="e">
            <v>#DIV/0!</v>
          </cell>
          <cell r="O550" t="e">
            <v>#DIV/0!</v>
          </cell>
          <cell r="P550" t="e">
            <v>#DIV/0!</v>
          </cell>
          <cell r="Q550" t="e">
            <v>#DIV/0!</v>
          </cell>
          <cell r="R550" t="e">
            <v>#DIV/0!</v>
          </cell>
          <cell r="S550" t="e">
            <v>#DIV/0!</v>
          </cell>
          <cell r="T550" t="e">
            <v>#DIV/0!</v>
          </cell>
          <cell r="U550" t="e">
            <v>#DIV/0!</v>
          </cell>
        </row>
        <row r="552">
          <cell r="A552" t="str">
            <v xml:space="preserve">Public Administration, Defence and </v>
          </cell>
          <cell r="B552" t="e">
            <v>#REF!</v>
          </cell>
          <cell r="C552" t="e">
            <v>#REF!</v>
          </cell>
          <cell r="D552" t="e">
            <v>#REF!</v>
          </cell>
          <cell r="E552" t="e">
            <v>#REF!</v>
          </cell>
          <cell r="F552" t="e">
            <v>#REF!</v>
          </cell>
          <cell r="G552" t="e">
            <v>#REF!</v>
          </cell>
          <cell r="H552" t="e">
            <v>#REF!</v>
          </cell>
          <cell r="I552" t="e">
            <v>#REF!</v>
          </cell>
          <cell r="J552" t="e">
            <v>#REF!</v>
          </cell>
          <cell r="K552" t="e">
            <v>#REF!</v>
          </cell>
          <cell r="L552" t="e">
            <v>#REF!</v>
          </cell>
          <cell r="M552" t="e">
            <v>#REF!</v>
          </cell>
          <cell r="N552" t="e">
            <v>#REF!</v>
          </cell>
          <cell r="O552" t="e">
            <v>#REF!</v>
          </cell>
          <cell r="P552" t="e">
            <v>#REF!</v>
          </cell>
          <cell r="Q552" t="e">
            <v>#REF!</v>
          </cell>
          <cell r="R552" t="e">
            <v>#REF!</v>
          </cell>
          <cell r="S552" t="e">
            <v>#REF!</v>
          </cell>
          <cell r="T552" t="e">
            <v>#REF!</v>
          </cell>
          <cell r="U552" t="e">
            <v>#REF!</v>
          </cell>
        </row>
        <row r="553">
          <cell r="A553" t="str">
            <v>Compulsory Social Security</v>
          </cell>
        </row>
        <row r="554">
          <cell r="A554" t="str">
            <v xml:space="preserve">  Central</v>
          </cell>
          <cell r="B554">
            <v>17.81274841310994</v>
          </cell>
          <cell r="C554">
            <v>21.691210811359195</v>
          </cell>
          <cell r="D554">
            <v>23.346082326476072</v>
          </cell>
          <cell r="E554">
            <v>23.499400581082348</v>
          </cell>
          <cell r="F554">
            <v>29.963702572514723</v>
          </cell>
          <cell r="G554">
            <v>33.556969149440278</v>
          </cell>
          <cell r="H554">
            <v>39.534366043203981</v>
          </cell>
          <cell r="I554">
            <v>40.201605778572677</v>
          </cell>
          <cell r="J554">
            <v>40.440183364379926</v>
          </cell>
          <cell r="K554">
            <v>42.531355143046277</v>
          </cell>
          <cell r="L554">
            <v>49.329936404106128</v>
          </cell>
          <cell r="M554">
            <v>51.546579370712017</v>
          </cell>
          <cell r="N554">
            <v>56.632904378681857</v>
          </cell>
          <cell r="O554">
            <v>58.150161600145637</v>
          </cell>
          <cell r="P554">
            <v>58.150161600145644</v>
          </cell>
          <cell r="Q554">
            <v>63.057183947836947</v>
          </cell>
          <cell r="R554">
            <v>63.940341874838921</v>
          </cell>
          <cell r="S554">
            <v>63.940341874838921</v>
          </cell>
          <cell r="T554">
            <v>66.184938093196848</v>
          </cell>
          <cell r="U554">
            <v>71.448531243131242</v>
          </cell>
        </row>
        <row r="555">
          <cell r="A555" t="str">
            <v xml:space="preserve">  NIS</v>
          </cell>
          <cell r="B555">
            <v>11.007882882882884</v>
          </cell>
          <cell r="C555">
            <v>8.1925675675675684</v>
          </cell>
          <cell r="D555">
            <v>6.9179975429975418</v>
          </cell>
          <cell r="E555">
            <v>11.08765015015015</v>
          </cell>
          <cell r="F555">
            <v>10.50408961593172</v>
          </cell>
          <cell r="G555">
            <v>11.414695945945946</v>
          </cell>
          <cell r="H555">
            <v>12.717181467181469</v>
          </cell>
          <cell r="I555">
            <v>13.484136310223265</v>
          </cell>
          <cell r="J555">
            <v>12.864864864864867</v>
          </cell>
          <cell r="K555">
            <v>21.471898034398031</v>
          </cell>
          <cell r="L555">
            <v>20.475910693301998</v>
          </cell>
          <cell r="M555">
            <v>16.870777027027025</v>
          </cell>
          <cell r="N555">
            <v>19.691119691119692</v>
          </cell>
          <cell r="O555">
            <v>20.348904939422184</v>
          </cell>
          <cell r="P555">
            <v>19.814189189189189</v>
          </cell>
          <cell r="Q555">
            <v>30.593814968814975</v>
          </cell>
          <cell r="R555">
            <v>33.262950450450454</v>
          </cell>
          <cell r="S555">
            <v>37.749859234234236</v>
          </cell>
          <cell r="T555">
            <v>41.173986486486491</v>
          </cell>
          <cell r="U555">
            <v>38.009426120199137</v>
          </cell>
        </row>
        <row r="557">
          <cell r="A557" t="str">
            <v>Education</v>
          </cell>
          <cell r="B557" t="e">
            <v>#DIV/0!</v>
          </cell>
          <cell r="C557" t="e">
            <v>#DIV/0!</v>
          </cell>
          <cell r="D557" t="e">
            <v>#DIV/0!</v>
          </cell>
          <cell r="E557" t="e">
            <v>#DIV/0!</v>
          </cell>
          <cell r="F557" t="e">
            <v>#DIV/0!</v>
          </cell>
          <cell r="G557" t="e">
            <v>#DIV/0!</v>
          </cell>
          <cell r="H557" t="e">
            <v>#DIV/0!</v>
          </cell>
          <cell r="I557" t="e">
            <v>#DIV/0!</v>
          </cell>
          <cell r="J557" t="e">
            <v>#DIV/0!</v>
          </cell>
          <cell r="K557" t="e">
            <v>#DIV/0!</v>
          </cell>
          <cell r="L557" t="e">
            <v>#DIV/0!</v>
          </cell>
          <cell r="M557" t="e">
            <v>#DIV/0!</v>
          </cell>
          <cell r="N557" t="e">
            <v>#DIV/0!</v>
          </cell>
          <cell r="O557" t="e">
            <v>#REF!</v>
          </cell>
          <cell r="P557" t="e">
            <v>#REF!</v>
          </cell>
          <cell r="Q557" t="e">
            <v>#REF!</v>
          </cell>
          <cell r="R557" t="e">
            <v>#REF!</v>
          </cell>
          <cell r="S557" t="e">
            <v>#REF!</v>
          </cell>
          <cell r="T557" t="e">
            <v>#REF!</v>
          </cell>
          <cell r="U557" t="e">
            <v>#REF!</v>
          </cell>
        </row>
        <row r="558">
          <cell r="A558" t="str">
            <v>Public</v>
          </cell>
          <cell r="B558" t="e">
            <v>#DIV/0!</v>
          </cell>
          <cell r="C558" t="e">
            <v>#DIV/0!</v>
          </cell>
          <cell r="D558" t="e">
            <v>#DIV/0!</v>
          </cell>
          <cell r="E558" t="e">
            <v>#DIV/0!</v>
          </cell>
          <cell r="F558" t="e">
            <v>#DIV/0!</v>
          </cell>
          <cell r="G558" t="e">
            <v>#DIV/0!</v>
          </cell>
          <cell r="H558" t="e">
            <v>#DIV/0!</v>
          </cell>
          <cell r="I558" t="e">
            <v>#DIV/0!</v>
          </cell>
          <cell r="J558" t="e">
            <v>#DIV/0!</v>
          </cell>
          <cell r="K558" t="e">
            <v>#DIV/0!</v>
          </cell>
          <cell r="L558" t="e">
            <v>#DIV/0!</v>
          </cell>
          <cell r="M558" t="e">
            <v>#DIV/0!</v>
          </cell>
          <cell r="N558" t="e">
            <v>#DIV/0!</v>
          </cell>
          <cell r="O558">
            <v>36.775513965616106</v>
          </cell>
          <cell r="P558">
            <v>41.977719514567291</v>
          </cell>
          <cell r="Q558">
            <v>42.190620570680551</v>
          </cell>
          <cell r="R558">
            <v>50.116000937707241</v>
          </cell>
          <cell r="S558">
            <v>49.999644091481194</v>
          </cell>
          <cell r="T558">
            <v>54.465011300035215</v>
          </cell>
          <cell r="U558">
            <v>52.21282502506488</v>
          </cell>
        </row>
        <row r="559">
          <cell r="A559" t="str">
            <v>Private</v>
          </cell>
          <cell r="B559" t="e">
            <v>#REF!</v>
          </cell>
          <cell r="C559" t="e">
            <v>#REF!</v>
          </cell>
          <cell r="D559" t="e">
            <v>#REF!</v>
          </cell>
          <cell r="E559" t="e">
            <v>#REF!</v>
          </cell>
          <cell r="F559" t="e">
            <v>#REF!</v>
          </cell>
          <cell r="G559" t="e">
            <v>#REF!</v>
          </cell>
          <cell r="H559" t="e">
            <v>#REF!</v>
          </cell>
          <cell r="I559" t="e">
            <v>#REF!</v>
          </cell>
          <cell r="J559" t="e">
            <v>#REF!</v>
          </cell>
          <cell r="K559" t="e">
            <v>#REF!</v>
          </cell>
          <cell r="L559" t="e">
            <v>#REF!</v>
          </cell>
          <cell r="M559" t="e">
            <v>#REF!</v>
          </cell>
          <cell r="N559" t="e">
            <v>#REF!</v>
          </cell>
          <cell r="O559" t="e">
            <v>#REF!</v>
          </cell>
          <cell r="P559" t="e">
            <v>#REF!</v>
          </cell>
          <cell r="Q559" t="e">
            <v>#REF!</v>
          </cell>
          <cell r="R559" t="e">
            <v>#REF!</v>
          </cell>
          <cell r="S559" t="e">
            <v>#REF!</v>
          </cell>
          <cell r="T559" t="e">
            <v>#REF!</v>
          </cell>
          <cell r="U559" t="e">
            <v>#REF!</v>
          </cell>
        </row>
        <row r="561">
          <cell r="A561" t="str">
            <v>Health and social work</v>
          </cell>
          <cell r="B561" t="e">
            <v>#DIV/0!</v>
          </cell>
          <cell r="C561" t="e">
            <v>#DIV/0!</v>
          </cell>
          <cell r="D561" t="e">
            <v>#DIV/0!</v>
          </cell>
          <cell r="E561" t="e">
            <v>#DIV/0!</v>
          </cell>
          <cell r="F561" t="e">
            <v>#DIV/0!</v>
          </cell>
          <cell r="G561" t="e">
            <v>#DIV/0!</v>
          </cell>
          <cell r="H561" t="e">
            <v>#DIV/0!</v>
          </cell>
          <cell r="I561" t="e">
            <v>#DIV/0!</v>
          </cell>
          <cell r="J561" t="e">
            <v>#DIV/0!</v>
          </cell>
          <cell r="K561" t="e">
            <v>#DIV/0!</v>
          </cell>
          <cell r="L561" t="e">
            <v>#DIV/0!</v>
          </cell>
          <cell r="M561" t="e">
            <v>#DIV/0!</v>
          </cell>
          <cell r="N561" t="e">
            <v>#DIV/0!</v>
          </cell>
          <cell r="O561">
            <v>43.643458846049363</v>
          </cell>
          <cell r="P561">
            <v>43.643458846049363</v>
          </cell>
          <cell r="Q561">
            <v>45.902095305645751</v>
          </cell>
          <cell r="R561">
            <v>46.294243729247285</v>
          </cell>
          <cell r="S561">
            <v>46.294243729247277</v>
          </cell>
          <cell r="T561">
            <v>47.272153098347268</v>
          </cell>
          <cell r="U561">
            <v>49.464931579581972</v>
          </cell>
        </row>
        <row r="562">
          <cell r="A562" t="str">
            <v xml:space="preserve">Public </v>
          </cell>
          <cell r="B562" t="e">
            <v>#DIV/0!</v>
          </cell>
          <cell r="C562" t="e">
            <v>#DIV/0!</v>
          </cell>
          <cell r="D562" t="e">
            <v>#DIV/0!</v>
          </cell>
          <cell r="E562" t="e">
            <v>#DIV/0!</v>
          </cell>
          <cell r="F562" t="e">
            <v>#DIV/0!</v>
          </cell>
          <cell r="G562" t="e">
            <v>#DIV/0!</v>
          </cell>
          <cell r="H562" t="e">
            <v>#DIV/0!</v>
          </cell>
          <cell r="I562" t="e">
            <v>#DIV/0!</v>
          </cell>
          <cell r="J562" t="e">
            <v>#DIV/0!</v>
          </cell>
          <cell r="K562" t="e">
            <v>#DIV/0!</v>
          </cell>
          <cell r="L562" t="e">
            <v>#DIV/0!</v>
          </cell>
          <cell r="M562" t="e">
            <v>#DIV/0!</v>
          </cell>
          <cell r="N562" t="e">
            <v>#DIV/0!</v>
          </cell>
          <cell r="O562">
            <v>58.150161600145644</v>
          </cell>
          <cell r="P562">
            <v>58.150161600145644</v>
          </cell>
          <cell r="Q562">
            <v>63.05718394783694</v>
          </cell>
          <cell r="R562">
            <v>63.940341874838921</v>
          </cell>
          <cell r="S562">
            <v>63.940341874838921</v>
          </cell>
          <cell r="T562">
            <v>66.184938093196848</v>
          </cell>
          <cell r="U562">
            <v>71.448531243131242</v>
          </cell>
        </row>
        <row r="563">
          <cell r="A563" t="str">
            <v>Private</v>
          </cell>
          <cell r="B563">
            <v>18.696489904074916</v>
          </cell>
          <cell r="C563">
            <v>18.696489904074916</v>
          </cell>
          <cell r="D563">
            <v>18.696489904074916</v>
          </cell>
          <cell r="E563">
            <v>18.696489904074916</v>
          </cell>
          <cell r="F563">
            <v>18.696489904074916</v>
          </cell>
          <cell r="G563">
            <v>18.696489904074916</v>
          </cell>
          <cell r="H563">
            <v>18.696489904074916</v>
          </cell>
          <cell r="I563">
            <v>18.696489904074916</v>
          </cell>
          <cell r="J563">
            <v>18.696489904074916</v>
          </cell>
          <cell r="K563">
            <v>18.696489904074916</v>
          </cell>
          <cell r="L563">
            <v>18.696489904074916</v>
          </cell>
          <cell r="M563">
            <v>18.696489904074912</v>
          </cell>
          <cell r="N563">
            <v>18.696489904074912</v>
          </cell>
          <cell r="O563">
            <v>18.696489904074916</v>
          </cell>
          <cell r="P563">
            <v>18.696489904074916</v>
          </cell>
          <cell r="Q563">
            <v>18.696489904074916</v>
          </cell>
          <cell r="R563">
            <v>18.696489904074916</v>
          </cell>
          <cell r="S563">
            <v>18.696489904074916</v>
          </cell>
          <cell r="T563">
            <v>18.69648990407492</v>
          </cell>
          <cell r="U563">
            <v>18.69648990407492</v>
          </cell>
        </row>
        <row r="565">
          <cell r="A565" t="str">
            <v>Other Community, Social &amp; Personal servcies</v>
          </cell>
          <cell r="B565" t="e">
            <v>#DIV/0!</v>
          </cell>
          <cell r="C565" t="e">
            <v>#DIV/0!</v>
          </cell>
          <cell r="D565" t="e">
            <v>#DIV/0!</v>
          </cell>
          <cell r="E565" t="e">
            <v>#DIV/0!</v>
          </cell>
          <cell r="F565" t="e">
            <v>#DIV/0!</v>
          </cell>
          <cell r="G565" t="e">
            <v>#DIV/0!</v>
          </cell>
          <cell r="H565" t="e">
            <v>#DIV/0!</v>
          </cell>
          <cell r="I565" t="e">
            <v>#DIV/0!</v>
          </cell>
          <cell r="J565" t="e">
            <v>#DIV/0!</v>
          </cell>
          <cell r="K565" t="e">
            <v>#DIV/0!</v>
          </cell>
          <cell r="L565" t="e">
            <v>#DIV/0!</v>
          </cell>
          <cell r="M565" t="e">
            <v>#DIV/0!</v>
          </cell>
          <cell r="N565" t="e">
            <v>#DIV/0!</v>
          </cell>
          <cell r="O565" t="e">
            <v>#DIV/0!</v>
          </cell>
          <cell r="P565" t="e">
            <v>#DIV/0!</v>
          </cell>
          <cell r="Q565" t="e">
            <v>#DIV/0!</v>
          </cell>
          <cell r="R565" t="e">
            <v>#DIV/0!</v>
          </cell>
          <cell r="S565" t="e">
            <v>#DIV/0!</v>
          </cell>
          <cell r="T565" t="e">
            <v>#DIV/0!</v>
          </cell>
          <cell r="U565" t="e">
            <v>#DIV/0!</v>
          </cell>
        </row>
        <row r="567">
          <cell r="A567" t="str">
            <v>Private Households with Employed Persons</v>
          </cell>
        </row>
        <row r="569">
          <cell r="A569" t="str">
            <v>Less FISM</v>
          </cell>
          <cell r="B569">
            <v>104.67120573890254</v>
          </cell>
          <cell r="C569">
            <v>123.58869961779628</v>
          </cell>
          <cell r="D569">
            <v>144.3681153288415</v>
          </cell>
          <cell r="E569">
            <v>204.57106417080365</v>
          </cell>
          <cell r="F569">
            <v>238.31640716678973</v>
          </cell>
          <cell r="G569">
            <v>268.00908079046269</v>
          </cell>
          <cell r="H569">
            <v>275.94738756805509</v>
          </cell>
          <cell r="I569">
            <v>259.9575928551306</v>
          </cell>
          <cell r="J569">
            <v>255.04288005795405</v>
          </cell>
          <cell r="K569">
            <v>253.97387821627063</v>
          </cell>
          <cell r="L569">
            <v>225.81515972544329</v>
          </cell>
          <cell r="M569">
            <v>228.06306743639394</v>
          </cell>
          <cell r="N569">
            <v>348.76869490367795</v>
          </cell>
          <cell r="O569">
            <v>334.02252001265111</v>
          </cell>
          <cell r="P569">
            <v>345.16885380306798</v>
          </cell>
          <cell r="Q569">
            <v>349.17761707965622</v>
          </cell>
          <cell r="R569">
            <v>347.56337004488336</v>
          </cell>
          <cell r="S569">
            <v>361.40988106239865</v>
          </cell>
          <cell r="T569">
            <v>362.14431768536787</v>
          </cell>
          <cell r="U569">
            <v>316.47587992976554</v>
          </cell>
        </row>
        <row r="571">
          <cell r="A571" t="str">
            <v>TOTAL</v>
          </cell>
          <cell r="B571" t="e">
            <v>#REF!</v>
          </cell>
          <cell r="C571" t="e">
            <v>#REF!</v>
          </cell>
          <cell r="D571" t="e">
            <v>#REF!</v>
          </cell>
          <cell r="E571" t="e">
            <v>#REF!</v>
          </cell>
          <cell r="F571" t="e">
            <v>#REF!</v>
          </cell>
          <cell r="G571" t="e">
            <v>#REF!</v>
          </cell>
          <cell r="H571" t="e">
            <v>#REF!</v>
          </cell>
          <cell r="I571" t="e">
            <v>#REF!</v>
          </cell>
          <cell r="J571" t="e">
            <v>#REF!</v>
          </cell>
          <cell r="K571" t="e">
            <v>#REF!</v>
          </cell>
          <cell r="L571" t="e">
            <v>#REF!</v>
          </cell>
          <cell r="M571" t="e">
            <v>#REF!</v>
          </cell>
          <cell r="N571" t="e">
            <v>#REF!</v>
          </cell>
          <cell r="O571" t="e">
            <v>#REF!</v>
          </cell>
          <cell r="P571" t="e">
            <v>#REF!</v>
          </cell>
          <cell r="Q571" t="e">
            <v>#REF!</v>
          </cell>
          <cell r="R571" t="e">
            <v>#REF!</v>
          </cell>
          <cell r="S571" t="e">
            <v>#REF!</v>
          </cell>
          <cell r="T571" t="e">
            <v>#REF!</v>
          </cell>
          <cell r="U571" t="e">
            <v>#REF!</v>
          </cell>
        </row>
        <row r="573">
          <cell r="A573" t="str">
            <v>Taxes on products</v>
          </cell>
          <cell r="B573" t="e">
            <v>#VALUE!</v>
          </cell>
          <cell r="C573" t="e">
            <v>#REF!</v>
          </cell>
          <cell r="D573" t="e">
            <v>#REF!</v>
          </cell>
          <cell r="E573" t="e">
            <v>#REF!</v>
          </cell>
          <cell r="F573" t="e">
            <v>#REF!</v>
          </cell>
          <cell r="G573" t="e">
            <v>#REF!</v>
          </cell>
          <cell r="H573" t="e">
            <v>#REF!</v>
          </cell>
          <cell r="I573" t="e">
            <v>#REF!</v>
          </cell>
          <cell r="J573" t="e">
            <v>#REF!</v>
          </cell>
          <cell r="K573" t="e">
            <v>#REF!</v>
          </cell>
          <cell r="L573" t="e">
            <v>#REF!</v>
          </cell>
          <cell r="M573" t="e">
            <v>#REF!</v>
          </cell>
          <cell r="N573" t="e">
            <v>#REF!</v>
          </cell>
          <cell r="O573" t="e">
            <v>#REF!</v>
          </cell>
          <cell r="P573" t="e">
            <v>#REF!</v>
          </cell>
          <cell r="Q573" t="e">
            <v>#REF!</v>
          </cell>
          <cell r="R573" t="e">
            <v>#REF!</v>
          </cell>
          <cell r="S573" t="e">
            <v>#REF!</v>
          </cell>
          <cell r="T573" t="e">
            <v>#REF!</v>
          </cell>
          <cell r="U573" t="e">
            <v>#REF!</v>
          </cell>
        </row>
        <row r="574">
          <cell r="A574" t="str">
            <v>Less Subsidies</v>
          </cell>
          <cell r="B574" t="e">
            <v>#DIV/0!</v>
          </cell>
          <cell r="C574" t="e">
            <v>#DIV/0!</v>
          </cell>
          <cell r="D574" t="e">
            <v>#DIV/0!</v>
          </cell>
          <cell r="E574" t="e">
            <v>#DIV/0!</v>
          </cell>
          <cell r="F574" t="e">
            <v>#DIV/0!</v>
          </cell>
          <cell r="G574" t="e">
            <v>#DIV/0!</v>
          </cell>
          <cell r="H574" t="e">
            <v>#DIV/0!</v>
          </cell>
          <cell r="I574" t="e">
            <v>#DIV/0!</v>
          </cell>
          <cell r="J574" t="e">
            <v>#DIV/0!</v>
          </cell>
          <cell r="K574" t="e">
            <v>#DIV/0!</v>
          </cell>
          <cell r="L574" t="e">
            <v>#DIV/0!</v>
          </cell>
          <cell r="M574" t="e">
            <v>#DIV/0!</v>
          </cell>
          <cell r="N574" t="e">
            <v>#DIV/0!</v>
          </cell>
          <cell r="O574" t="e">
            <v>#DIV/0!</v>
          </cell>
          <cell r="P574" t="e">
            <v>#DIV/0!</v>
          </cell>
          <cell r="Q574" t="e">
            <v>#DIV/0!</v>
          </cell>
          <cell r="R574" t="e">
            <v>#DIV/0!</v>
          </cell>
          <cell r="S574" t="e">
            <v>#DIV/0!</v>
          </cell>
          <cell r="T574" t="e">
            <v>#DIV/0!</v>
          </cell>
          <cell r="U574" t="e">
            <v>#DIV/0!</v>
          </cell>
        </row>
        <row r="576">
          <cell r="A576" t="str">
            <v>GDP at Market Prices</v>
          </cell>
          <cell r="B576" t="e">
            <v>#DIV/0!</v>
          </cell>
          <cell r="C576" t="e">
            <v>#DIV/0!</v>
          </cell>
          <cell r="D576" t="e">
            <v>#DIV/0!</v>
          </cell>
          <cell r="E576" t="e">
            <v>#DIV/0!</v>
          </cell>
          <cell r="F576" t="e">
            <v>#DIV/0!</v>
          </cell>
          <cell r="G576" t="e">
            <v>#DIV/0!</v>
          </cell>
          <cell r="H576" t="e">
            <v>#DIV/0!</v>
          </cell>
          <cell r="I576" t="e">
            <v>#DIV/0!</v>
          </cell>
          <cell r="J576" t="e">
            <v>#DIV/0!</v>
          </cell>
          <cell r="K576" t="e">
            <v>#DIV/0!</v>
          </cell>
          <cell r="L576" t="e">
            <v>#DIV/0!</v>
          </cell>
          <cell r="M576" t="e">
            <v>#DIV/0!</v>
          </cell>
          <cell r="N576" t="e">
            <v>#DIV/0!</v>
          </cell>
          <cell r="O576" t="e">
            <v>#DIV/0!</v>
          </cell>
          <cell r="P576" t="e">
            <v>#DIV/0!</v>
          </cell>
          <cell r="Q576" t="e">
            <v>#DIV/0!</v>
          </cell>
          <cell r="R576" t="e">
            <v>#DIV/0!</v>
          </cell>
          <cell r="S576" t="e">
            <v>#DIV/0!</v>
          </cell>
          <cell r="T576" t="e">
            <v>#DIV/0!</v>
          </cell>
          <cell r="U576" t="e">
            <v>#DIV/0!</v>
          </cell>
        </row>
        <row r="579">
          <cell r="A579" t="str">
            <v>SOURCE:  Grenada Statistical Office \ ECCB</v>
          </cell>
        </row>
        <row r="580">
          <cell r="A580" t="str">
            <v>Date:  21 May 2010</v>
          </cell>
        </row>
        <row r="581">
          <cell r="A581" t="str">
            <v>GRENADA</v>
          </cell>
        </row>
        <row r="582">
          <cell r="A582" t="str">
            <v xml:space="preserve">INDEX OF GROSS DOMESTIC PRODUCT BY ECONOMIC ACTIVITY, </v>
          </cell>
        </row>
        <row r="583">
          <cell r="A583" t="str">
            <v>AT BASIC PRICES, IN CURRENT PRICES: 2000 - 2009</v>
          </cell>
        </row>
        <row r="584">
          <cell r="A584" t="str">
            <v>Table 8</v>
          </cell>
        </row>
        <row r="585">
          <cell r="B585" t="str">
            <v>1977</v>
          </cell>
          <cell r="C585" t="str">
            <v>1978</v>
          </cell>
          <cell r="D585" t="str">
            <v>1979</v>
          </cell>
          <cell r="E585" t="str">
            <v>1980</v>
          </cell>
          <cell r="F585" t="str">
            <v>1981</v>
          </cell>
          <cell r="G585" t="str">
            <v>1982</v>
          </cell>
          <cell r="H585" t="str">
            <v>1983</v>
          </cell>
          <cell r="I585" t="str">
            <v>1984</v>
          </cell>
          <cell r="J585" t="str">
            <v>1985</v>
          </cell>
          <cell r="K585" t="str">
            <v>1986</v>
          </cell>
          <cell r="L585" t="str">
            <v>1987</v>
          </cell>
          <cell r="M585" t="str">
            <v>1988</v>
          </cell>
          <cell r="N585" t="str">
            <v>1989</v>
          </cell>
          <cell r="O585" t="str">
            <v>1990</v>
          </cell>
          <cell r="P585" t="str">
            <v>1991</v>
          </cell>
          <cell r="Q585" t="str">
            <v>1992</v>
          </cell>
          <cell r="R585" t="str">
            <v>1993</v>
          </cell>
          <cell r="S585" t="str">
            <v>1994</v>
          </cell>
          <cell r="T585" t="str">
            <v>1995</v>
          </cell>
          <cell r="U585" t="str">
            <v>1996</v>
          </cell>
        </row>
        <row r="586">
          <cell r="U586">
            <v>0</v>
          </cell>
        </row>
        <row r="587">
          <cell r="A587" t="str">
            <v>Agriculture</v>
          </cell>
          <cell r="B587">
            <v>17.129713200973949</v>
          </cell>
          <cell r="C587">
            <v>25.244311440464756</v>
          </cell>
          <cell r="D587">
            <v>26.803269344702311</v>
          </cell>
          <cell r="E587">
            <v>24.490279448725911</v>
          </cell>
          <cell r="F587">
            <v>35.517573379416945</v>
          </cell>
          <cell r="G587">
            <v>37.979393179639366</v>
          </cell>
          <cell r="H587">
            <v>38.859026252669985</v>
          </cell>
          <cell r="I587">
            <v>48.111297574970401</v>
          </cell>
          <cell r="J587">
            <v>52.029888154702633</v>
          </cell>
          <cell r="K587">
            <v>58.444775937869174</v>
          </cell>
          <cell r="L587">
            <v>58.441837110603167</v>
          </cell>
          <cell r="M587">
            <v>80.70744881762252</v>
          </cell>
          <cell r="N587">
            <v>82.167140803492387</v>
          </cell>
          <cell r="O587">
            <v>100</v>
          </cell>
          <cell r="P587">
            <v>92.559436033674743</v>
          </cell>
          <cell r="Q587">
            <v>107.66699949353895</v>
          </cell>
          <cell r="R587">
            <v>81.437255853794383</v>
          </cell>
          <cell r="S587">
            <v>59.805757806070361</v>
          </cell>
          <cell r="T587">
            <v>84.754161863293845</v>
          </cell>
          <cell r="U587">
            <v>80.686838128522425</v>
          </cell>
        </row>
        <row r="588">
          <cell r="A588" t="str">
            <v xml:space="preserve">  Crops</v>
          </cell>
          <cell r="B588">
            <v>15.298883254896698</v>
          </cell>
          <cell r="C588">
            <v>23.208225680633618</v>
          </cell>
          <cell r="D588">
            <v>25.105631106766289</v>
          </cell>
          <cell r="E588">
            <v>21.821619187236156</v>
          </cell>
          <cell r="F588">
            <v>34.472890375395401</v>
          </cell>
          <cell r="G588">
            <v>36.671318861977333</v>
          </cell>
          <cell r="H588">
            <v>37.357975587640844</v>
          </cell>
          <cell r="I588">
            <v>46.822231188827118</v>
          </cell>
          <cell r="J588">
            <v>48.985110348946122</v>
          </cell>
          <cell r="K588">
            <v>55.745624518843009</v>
          </cell>
          <cell r="L588">
            <v>55.005277389382023</v>
          </cell>
          <cell r="M588">
            <v>79.647420875376042</v>
          </cell>
          <cell r="N588">
            <v>80.503320033305712</v>
          </cell>
          <cell r="O588">
            <v>100</v>
          </cell>
          <cell r="P588">
            <v>90.548320634754319</v>
          </cell>
          <cell r="Q588">
            <v>106.76215341864609</v>
          </cell>
          <cell r="R588">
            <v>75.711014414440896</v>
          </cell>
          <cell r="S588">
            <v>49.996847978578693</v>
          </cell>
          <cell r="T588">
            <v>77.701333909809961</v>
          </cell>
          <cell r="U588">
            <v>72.488474026465582</v>
          </cell>
        </row>
        <row r="589">
          <cell r="A589" t="str">
            <v xml:space="preserve">    Bananas</v>
          </cell>
          <cell r="B589">
            <v>10.552195126877363</v>
          </cell>
          <cell r="C589">
            <v>18.464705693848611</v>
          </cell>
          <cell r="D589">
            <v>12.541749201252198</v>
          </cell>
          <cell r="E589">
            <v>9.1183438460721558</v>
          </cell>
          <cell r="F589">
            <v>21.949295444917311</v>
          </cell>
          <cell r="G589">
            <v>17.913464223976217</v>
          </cell>
          <cell r="H589">
            <v>20.325093654354312</v>
          </cell>
          <cell r="I589">
            <v>22.967028725252057</v>
          </cell>
          <cell r="J589">
            <v>33.003184303384593</v>
          </cell>
          <cell r="K589">
            <v>31.741041073059918</v>
          </cell>
          <cell r="L589">
            <v>35.873705821313024</v>
          </cell>
          <cell r="M589">
            <v>83.185474163126798</v>
          </cell>
          <cell r="N589">
            <v>83.290792125499507</v>
          </cell>
          <cell r="O589">
            <v>100</v>
          </cell>
          <cell r="P589">
            <v>82.583384833798917</v>
          </cell>
          <cell r="Q589">
            <v>118.28847505340383</v>
          </cell>
          <cell r="R589">
            <v>69.05068761050785</v>
          </cell>
          <cell r="S589">
            <v>30.913350931631161</v>
          </cell>
          <cell r="T589">
            <v>56.955642651031923</v>
          </cell>
          <cell r="U589">
            <v>51.051199092470924</v>
          </cell>
        </row>
        <row r="590">
          <cell r="A590" t="str">
            <v xml:space="preserve">    Nutmegs</v>
          </cell>
        </row>
        <row r="591">
          <cell r="A591" t="str">
            <v xml:space="preserve">    Other Crops</v>
          </cell>
          <cell r="B591">
            <v>22.914081885856081</v>
          </cell>
          <cell r="C591">
            <v>30.818341604631925</v>
          </cell>
          <cell r="D591">
            <v>45.262096774193559</v>
          </cell>
          <cell r="E591">
            <v>42.201716294458237</v>
          </cell>
          <cell r="F591">
            <v>54.564722911497107</v>
          </cell>
          <cell r="G591">
            <v>66.764888337468989</v>
          </cell>
          <cell r="H591">
            <v>64.68413978494624</v>
          </cell>
          <cell r="I591">
            <v>85.09356906534326</v>
          </cell>
          <cell r="J591">
            <v>74.625206782464858</v>
          </cell>
          <cell r="K591">
            <v>94.256617038875106</v>
          </cell>
          <cell r="L591">
            <v>85.698407775020684</v>
          </cell>
          <cell r="M591">
            <v>73.971257237386283</v>
          </cell>
          <cell r="N591">
            <v>76.031327543424325</v>
          </cell>
          <cell r="O591">
            <v>100</v>
          </cell>
          <cell r="P591">
            <v>103.32661290322582</v>
          </cell>
          <cell r="Q591">
            <v>88.270264681555005</v>
          </cell>
          <cell r="R591">
            <v>86.396298593879237</v>
          </cell>
          <cell r="S591">
            <v>80.612851530190241</v>
          </cell>
          <cell r="T591">
            <v>110.98402605459059</v>
          </cell>
          <cell r="U591">
            <v>106.88068651778329</v>
          </cell>
        </row>
        <row r="592">
          <cell r="A592" t="str">
            <v xml:space="preserve">  Livestock</v>
          </cell>
          <cell r="B592">
            <v>40.786240786240775</v>
          </cell>
          <cell r="C592">
            <v>55.773955773955755</v>
          </cell>
          <cell r="D592">
            <v>56.265356265356246</v>
          </cell>
          <cell r="E592">
            <v>56.511056511056488</v>
          </cell>
          <cell r="F592">
            <v>51.105651105651098</v>
          </cell>
          <cell r="G592">
            <v>52.825552825552812</v>
          </cell>
          <cell r="H592">
            <v>52.825552825552812</v>
          </cell>
          <cell r="I592">
            <v>55.282555282555265</v>
          </cell>
          <cell r="J592">
            <v>80.34398034398032</v>
          </cell>
          <cell r="K592">
            <v>82.80098280098278</v>
          </cell>
          <cell r="L592">
            <v>86.977886977886968</v>
          </cell>
          <cell r="M592">
            <v>91.40049140049139</v>
          </cell>
          <cell r="N592">
            <v>95.577395577395578</v>
          </cell>
          <cell r="O592">
            <v>100</v>
          </cell>
          <cell r="P592">
            <v>105.65110565110565</v>
          </cell>
          <cell r="Q592">
            <v>111.54791154791155</v>
          </cell>
          <cell r="R592">
            <v>116.70761670761671</v>
          </cell>
          <cell r="S592">
            <v>120.39312039312043</v>
          </cell>
          <cell r="T592">
            <v>124.07862407862412</v>
          </cell>
          <cell r="U592">
            <v>127.51842751842757</v>
          </cell>
        </row>
        <row r="593">
          <cell r="A593" t="str">
            <v xml:space="preserve">  Forestry</v>
          </cell>
          <cell r="B593">
            <v>23.129251700680271</v>
          </cell>
          <cell r="C593">
            <v>37.414965986394563</v>
          </cell>
          <cell r="D593">
            <v>46.258503401360542</v>
          </cell>
          <cell r="E593">
            <v>47.619047619047613</v>
          </cell>
          <cell r="F593">
            <v>45.238095238095241</v>
          </cell>
          <cell r="G593">
            <v>50.34013605442177</v>
          </cell>
          <cell r="H593">
            <v>60.204081632653065</v>
          </cell>
          <cell r="I593">
            <v>68.367346938775498</v>
          </cell>
          <cell r="J593">
            <v>74.489795918367349</v>
          </cell>
          <cell r="K593">
            <v>78.911564625850332</v>
          </cell>
          <cell r="L593">
            <v>83.673469387755105</v>
          </cell>
          <cell r="M593">
            <v>88.775510204081627</v>
          </cell>
          <cell r="N593">
            <v>94.217687074829939</v>
          </cell>
          <cell r="O593">
            <v>100</v>
          </cell>
          <cell r="P593">
            <v>106.4625850340136</v>
          </cell>
          <cell r="Q593">
            <v>118.36734693877553</v>
          </cell>
          <cell r="R593">
            <v>147.61904761904765</v>
          </cell>
          <cell r="S593">
            <v>152.38095238095244</v>
          </cell>
          <cell r="T593">
            <v>155.44217687074834</v>
          </cell>
          <cell r="U593">
            <v>158.84353741496602</v>
          </cell>
        </row>
        <row r="594">
          <cell r="A594" t="str">
            <v xml:space="preserve">  Fishing</v>
          </cell>
          <cell r="B594">
            <v>16.784869976359339</v>
          </cell>
          <cell r="C594">
            <v>18.912529550827426</v>
          </cell>
          <cell r="D594">
            <v>15.484633569739955</v>
          </cell>
          <cell r="E594">
            <v>25.76832151300237</v>
          </cell>
          <cell r="F594">
            <v>32.033096926713952</v>
          </cell>
          <cell r="G594">
            <v>39.598108747044925</v>
          </cell>
          <cell r="H594">
            <v>43.971631205673759</v>
          </cell>
          <cell r="I594">
            <v>58.51063829787234</v>
          </cell>
          <cell r="J594">
            <v>64.420803782505914</v>
          </cell>
          <cell r="K594">
            <v>70.330969267139494</v>
          </cell>
          <cell r="L594">
            <v>76.832151300236404</v>
          </cell>
          <cell r="M594">
            <v>83.924349881796687</v>
          </cell>
          <cell r="N594">
            <v>91.607565011820327</v>
          </cell>
          <cell r="O594">
            <v>100</v>
          </cell>
          <cell r="P594">
            <v>108.03782505910165</v>
          </cell>
          <cell r="Q594">
            <v>116.78486997635935</v>
          </cell>
          <cell r="R594">
            <v>125.53191489361699</v>
          </cell>
          <cell r="S594">
            <v>137.11583924349878</v>
          </cell>
          <cell r="T594">
            <v>145.39007092198582</v>
          </cell>
          <cell r="U594">
            <v>150.11820330969269</v>
          </cell>
        </row>
        <row r="596">
          <cell r="A596" t="str">
            <v>Mining &amp; Quarrying</v>
          </cell>
          <cell r="B596">
            <v>22.131147540983605</v>
          </cell>
          <cell r="C596">
            <v>23.770491803278684</v>
          </cell>
          <cell r="D596">
            <v>31.967213114754102</v>
          </cell>
          <cell r="E596">
            <v>40.983606557377051</v>
          </cell>
          <cell r="F596">
            <v>45.901639344262293</v>
          </cell>
          <cell r="G596">
            <v>48.360655737704917</v>
          </cell>
          <cell r="H596">
            <v>51.639344262295083</v>
          </cell>
          <cell r="I596">
            <v>36.885245901639344</v>
          </cell>
          <cell r="J596">
            <v>42.622950819672134</v>
          </cell>
          <cell r="K596">
            <v>62.295081967213115</v>
          </cell>
          <cell r="L596">
            <v>77.049180327868854</v>
          </cell>
          <cell r="M596">
            <v>78.688524590163937</v>
          </cell>
          <cell r="N596">
            <v>85.245901639344268</v>
          </cell>
          <cell r="O596">
            <v>100</v>
          </cell>
          <cell r="P596">
            <v>111.47540983606558</v>
          </cell>
          <cell r="Q596">
            <v>127.04918032786885</v>
          </cell>
          <cell r="R596">
            <v>148.36065573770489</v>
          </cell>
          <cell r="S596">
            <v>158.19672131147539</v>
          </cell>
          <cell r="T596">
            <v>167.21311475409834</v>
          </cell>
          <cell r="U596">
            <v>163.11475409836063</v>
          </cell>
        </row>
        <row r="598">
          <cell r="A598" t="str">
            <v>Manufacturing</v>
          </cell>
          <cell r="B598">
            <v>15.658270579070377</v>
          </cell>
          <cell r="C598">
            <v>27.343547130615431</v>
          </cell>
          <cell r="D598">
            <v>34.770189561152954</v>
          </cell>
          <cell r="E598">
            <v>37.62659049597508</v>
          </cell>
          <cell r="F598">
            <v>48.896390547909654</v>
          </cell>
          <cell r="G598">
            <v>54.998701635938744</v>
          </cell>
          <cell r="H598">
            <v>56.452869384575443</v>
          </cell>
          <cell r="I598">
            <v>76.70734874058688</v>
          </cell>
          <cell r="J598">
            <v>76.058166709945482</v>
          </cell>
          <cell r="K598">
            <v>76.21397039729942</v>
          </cell>
          <cell r="L598">
            <v>84.964944170345376</v>
          </cell>
          <cell r="M598">
            <v>99.220981563230382</v>
          </cell>
          <cell r="N598">
            <v>111.63334198909376</v>
          </cell>
          <cell r="O598">
            <v>100</v>
          </cell>
          <cell r="P598">
            <v>112.56816411321738</v>
          </cell>
          <cell r="Q598">
            <v>133.18618540638795</v>
          </cell>
          <cell r="R598">
            <v>132.22539600103872</v>
          </cell>
          <cell r="S598">
            <v>132.22539600103872</v>
          </cell>
          <cell r="T598">
            <v>131.23863931446377</v>
          </cell>
          <cell r="U598">
            <v>136.82160477797979</v>
          </cell>
        </row>
        <row r="600">
          <cell r="A600" t="str">
            <v>Electricity &amp; Water</v>
          </cell>
          <cell r="B600">
            <v>11.307977736549164</v>
          </cell>
          <cell r="C600">
            <v>11.85992578849722</v>
          </cell>
          <cell r="D600">
            <v>14.035250463821891</v>
          </cell>
          <cell r="E600">
            <v>15.593692022263452</v>
          </cell>
          <cell r="F600">
            <v>21.428571428571431</v>
          </cell>
          <cell r="G600">
            <v>25.510204081632654</v>
          </cell>
          <cell r="H600">
            <v>33.957282003710574</v>
          </cell>
          <cell r="I600">
            <v>36.223399814471243</v>
          </cell>
          <cell r="J600">
            <v>46.836897031539884</v>
          </cell>
          <cell r="K600">
            <v>54.413102968460102</v>
          </cell>
          <cell r="L600">
            <v>62.708719851577001</v>
          </cell>
          <cell r="M600">
            <v>82.101113172541744</v>
          </cell>
          <cell r="N600">
            <v>88.260667903525075</v>
          </cell>
          <cell r="O600">
            <v>100</v>
          </cell>
          <cell r="P600">
            <v>105.92764378478665</v>
          </cell>
          <cell r="Q600">
            <v>114.16512059369204</v>
          </cell>
          <cell r="R600">
            <v>117.76901669758813</v>
          </cell>
          <cell r="S600">
            <v>129.35992578849721</v>
          </cell>
          <cell r="T600">
            <v>139.98144712430425</v>
          </cell>
          <cell r="U600">
            <v>155.10204081632654</v>
          </cell>
        </row>
        <row r="601">
          <cell r="A601" t="str">
            <v xml:space="preserve">  Electricity</v>
          </cell>
          <cell r="B601">
            <v>10.171489817792068</v>
          </cell>
          <cell r="C601">
            <v>10.862808145766346</v>
          </cell>
          <cell r="D601">
            <v>10.455519828510182</v>
          </cell>
          <cell r="E601">
            <v>10.943193997856376</v>
          </cell>
          <cell r="F601">
            <v>14.630225080385854</v>
          </cell>
          <cell r="G601">
            <v>18.327974276527332</v>
          </cell>
          <cell r="H601">
            <v>28.634458735262591</v>
          </cell>
          <cell r="I601">
            <v>31.300991425509107</v>
          </cell>
          <cell r="J601">
            <v>40.90050911039657</v>
          </cell>
          <cell r="K601">
            <v>45.249008574490887</v>
          </cell>
          <cell r="L601">
            <v>55.466237942122184</v>
          </cell>
          <cell r="M601">
            <v>75.514469453376208</v>
          </cell>
          <cell r="N601">
            <v>81.345123258306558</v>
          </cell>
          <cell r="O601">
            <v>100</v>
          </cell>
          <cell r="P601">
            <v>103.95498392282958</v>
          </cell>
          <cell r="Q601">
            <v>113.47266881028941</v>
          </cell>
          <cell r="R601">
            <v>113.51018220793139</v>
          </cell>
          <cell r="S601">
            <v>118.86387995712755</v>
          </cell>
          <cell r="T601">
            <v>129.90353697749194</v>
          </cell>
          <cell r="U601">
            <v>144.42658092175776</v>
          </cell>
        </row>
        <row r="602">
          <cell r="A602" t="str">
            <v xml:space="preserve">  Water</v>
          </cell>
          <cell r="B602">
            <v>18.620689655172423</v>
          </cell>
          <cell r="C602">
            <v>18.275862068965527</v>
          </cell>
          <cell r="D602">
            <v>37.068965517241395</v>
          </cell>
          <cell r="E602">
            <v>45.51724137931037</v>
          </cell>
          <cell r="F602">
            <v>65.172413793103473</v>
          </cell>
          <cell r="G602">
            <v>71.72413793103452</v>
          </cell>
          <cell r="H602">
            <v>68.206896551724171</v>
          </cell>
          <cell r="I602">
            <v>67.89655172413795</v>
          </cell>
          <cell r="J602">
            <v>85.034482758620726</v>
          </cell>
          <cell r="K602">
            <v>113.3793103448276</v>
          </cell>
          <cell r="L602">
            <v>109.31034482758626</v>
          </cell>
          <cell r="M602">
            <v>124.48275862068969</v>
          </cell>
          <cell r="N602">
            <v>132.75862068965529</v>
          </cell>
          <cell r="O602">
            <v>100</v>
          </cell>
          <cell r="P602">
            <v>118.62068965517251</v>
          </cell>
          <cell r="Q602">
            <v>118.62068965517238</v>
          </cell>
          <cell r="R602">
            <v>145.17241379310354</v>
          </cell>
          <cell r="S602">
            <v>196.89655172413794</v>
          </cell>
          <cell r="T602">
            <v>204.82758620689657</v>
          </cell>
          <cell r="U602">
            <v>223.79310344827599</v>
          </cell>
        </row>
        <row r="604">
          <cell r="A604" t="str">
            <v>Construction</v>
          </cell>
          <cell r="B604">
            <v>23.841059602649008</v>
          </cell>
          <cell r="C604">
            <v>25.520340586565748</v>
          </cell>
          <cell r="D604">
            <v>34.011352885525071</v>
          </cell>
          <cell r="E604">
            <v>43.4247871333964</v>
          </cell>
          <cell r="F604">
            <v>48.675496688741717</v>
          </cell>
          <cell r="G604">
            <v>51.608325449385049</v>
          </cell>
          <cell r="H604">
            <v>54.801324503311264</v>
          </cell>
          <cell r="I604">
            <v>39.309366130558182</v>
          </cell>
          <cell r="J604">
            <v>45.979186376537371</v>
          </cell>
          <cell r="K604">
            <v>67.478713339640493</v>
          </cell>
          <cell r="L604">
            <v>74.574266792809837</v>
          </cell>
          <cell r="M604">
            <v>78.642384105960261</v>
          </cell>
          <cell r="N604">
            <v>84.886471144749294</v>
          </cell>
          <cell r="O604">
            <v>100</v>
          </cell>
          <cell r="P604">
            <v>110.33585619678334</v>
          </cell>
          <cell r="Q604">
            <v>125.66225165562915</v>
          </cell>
          <cell r="R604">
            <v>143.44843897824029</v>
          </cell>
          <cell r="S604">
            <v>147.98959318826869</v>
          </cell>
          <cell r="T604">
            <v>159.41343424787132</v>
          </cell>
          <cell r="U604">
            <v>134.88647114474929</v>
          </cell>
        </row>
        <row r="606">
          <cell r="A606" t="str">
            <v>Wholesale &amp; Retail Trade</v>
          </cell>
          <cell r="B606">
            <v>21.489361702127656</v>
          </cell>
          <cell r="C606">
            <v>24.758220502901356</v>
          </cell>
          <cell r="D606">
            <v>26.885880077369439</v>
          </cell>
          <cell r="E606">
            <v>34.158607350096709</v>
          </cell>
          <cell r="F606">
            <v>35.570599613152801</v>
          </cell>
          <cell r="G606">
            <v>43.733075435203091</v>
          </cell>
          <cell r="H606">
            <v>47.117988394584138</v>
          </cell>
          <cell r="I606">
            <v>50.464216634429391</v>
          </cell>
          <cell r="J606">
            <v>55.512572533849124</v>
          </cell>
          <cell r="K606">
            <v>61.121856866537719</v>
          </cell>
          <cell r="L606">
            <v>68.665377176015468</v>
          </cell>
          <cell r="M606">
            <v>75.145067698259183</v>
          </cell>
          <cell r="N606">
            <v>84.390715667311412</v>
          </cell>
          <cell r="O606">
            <v>100</v>
          </cell>
          <cell r="P606">
            <v>114.48742746615086</v>
          </cell>
          <cell r="Q606">
            <v>128.47195357833655</v>
          </cell>
          <cell r="R606">
            <v>146.67311411992262</v>
          </cell>
          <cell r="S606">
            <v>159.14893617021275</v>
          </cell>
          <cell r="T606">
            <v>174.08123791102514</v>
          </cell>
          <cell r="U606">
            <v>185.55125725338493</v>
          </cell>
        </row>
        <row r="608">
          <cell r="A608" t="str">
            <v>Hotels &amp; Restaurants</v>
          </cell>
          <cell r="B608">
            <v>22.47734212348465</v>
          </cell>
          <cell r="C608">
            <v>22.841526970910859</v>
          </cell>
          <cell r="D608">
            <v>23.554978213629532</v>
          </cell>
          <cell r="E608">
            <v>26.770647349223946</v>
          </cell>
          <cell r="F608">
            <v>33.222402889950246</v>
          </cell>
          <cell r="G608">
            <v>44.104297675850646</v>
          </cell>
          <cell r="H608">
            <v>49.13503158339185</v>
          </cell>
          <cell r="I608">
            <v>52.984716106997887</v>
          </cell>
          <cell r="J608">
            <v>54.973991709255486</v>
          </cell>
          <cell r="K608">
            <v>59.484997328967992</v>
          </cell>
          <cell r="L608">
            <v>68.071605515683302</v>
          </cell>
          <cell r="M608">
            <v>81.579972823695101</v>
          </cell>
          <cell r="N608">
            <v>88.174123876310645</v>
          </cell>
          <cell r="O608">
            <v>100</v>
          </cell>
          <cell r="P608">
            <v>120.76331408186074</v>
          </cell>
          <cell r="Q608">
            <v>135.60837778793862</v>
          </cell>
          <cell r="R608">
            <v>152.96562691594494</v>
          </cell>
          <cell r="S608">
            <v>168.04405176145383</v>
          </cell>
          <cell r="T608">
            <v>166.78794440918773</v>
          </cell>
          <cell r="U608">
            <v>184.75137784223779</v>
          </cell>
        </row>
        <row r="609">
          <cell r="A609" t="str">
            <v xml:space="preserve">Hotels </v>
          </cell>
          <cell r="B609">
            <v>23.187314501398291</v>
          </cell>
          <cell r="C609">
            <v>23.544785244933365</v>
          </cell>
          <cell r="D609">
            <v>23.907766990291261</v>
          </cell>
          <cell r="E609">
            <v>26.820388349514563</v>
          </cell>
          <cell r="F609">
            <v>32.524271844660198</v>
          </cell>
          <cell r="G609">
            <v>44.78155339805825</v>
          </cell>
          <cell r="H609">
            <v>50.121359223300978</v>
          </cell>
          <cell r="I609">
            <v>54.490291262135926</v>
          </cell>
          <cell r="J609">
            <v>56.189320388349515</v>
          </cell>
          <cell r="K609">
            <v>60.315533980582522</v>
          </cell>
          <cell r="L609">
            <v>68.082524271844676</v>
          </cell>
          <cell r="M609">
            <v>83.373786407767</v>
          </cell>
          <cell r="N609">
            <v>89.5631067961165</v>
          </cell>
          <cell r="O609">
            <v>100</v>
          </cell>
          <cell r="P609">
            <v>122.57281553398056</v>
          </cell>
          <cell r="Q609">
            <v>137.49999999999997</v>
          </cell>
          <cell r="R609">
            <v>155.21844660194174</v>
          </cell>
          <cell r="S609">
            <v>174.39320388349512</v>
          </cell>
          <cell r="T609">
            <v>169.05339805825241</v>
          </cell>
          <cell r="U609">
            <v>191.26213592233009</v>
          </cell>
        </row>
        <row r="610">
          <cell r="A610" t="str">
            <v>Restaurants</v>
          </cell>
          <cell r="B610">
            <v>19.108910891089117</v>
          </cell>
          <cell r="C610">
            <v>19.504950495049513</v>
          </cell>
          <cell r="D610">
            <v>21.881188118811892</v>
          </cell>
          <cell r="E610">
            <v>26.534653465346551</v>
          </cell>
          <cell r="F610">
            <v>36.534653465346551</v>
          </cell>
          <cell r="G610">
            <v>40.891089108910904</v>
          </cell>
          <cell r="H610">
            <v>44.455445544554472</v>
          </cell>
          <cell r="I610">
            <v>45.841584158415856</v>
          </cell>
          <cell r="J610">
            <v>49.207920792079221</v>
          </cell>
          <cell r="K610">
            <v>55.544554455445571</v>
          </cell>
          <cell r="L610">
            <v>68.019801980198054</v>
          </cell>
          <cell r="M610">
            <v>73.069306930693088</v>
          </cell>
          <cell r="N610">
            <v>81.5841584158416</v>
          </cell>
          <cell r="O610">
            <v>100</v>
          </cell>
          <cell r="P610">
            <v>112.17821782178218</v>
          </cell>
          <cell r="Q610">
            <v>126.63366336633663</v>
          </cell>
          <cell r="R610">
            <v>142.27722772277227</v>
          </cell>
          <cell r="S610">
            <v>137.92079207920793</v>
          </cell>
          <cell r="T610">
            <v>156.03960396039605</v>
          </cell>
          <cell r="U610">
            <v>153.86138613861385</v>
          </cell>
        </row>
        <row r="612">
          <cell r="A612" t="str">
            <v>Transport, Storage &amp; Communications</v>
          </cell>
          <cell r="B612">
            <v>23.849716646033869</v>
          </cell>
          <cell r="C612">
            <v>30.50647084083289</v>
          </cell>
          <cell r="D612">
            <v>40.78760548986709</v>
          </cell>
          <cell r="E612">
            <v>41.703206917693009</v>
          </cell>
          <cell r="F612">
            <v>53.910017353900272</v>
          </cell>
          <cell r="G612">
            <v>63.924001111809915</v>
          </cell>
          <cell r="H612">
            <v>68.242057993177056</v>
          </cell>
          <cell r="I612">
            <v>70.137464975246004</v>
          </cell>
          <cell r="J612">
            <v>83.515577950347236</v>
          </cell>
          <cell r="K612">
            <v>103.816635353118</v>
          </cell>
          <cell r="L612">
            <v>124.34469984954183</v>
          </cell>
          <cell r="M612">
            <v>150.33692093399694</v>
          </cell>
          <cell r="N612">
            <v>178.09828985567572</v>
          </cell>
          <cell r="O612">
            <v>200</v>
          </cell>
          <cell r="P612">
            <v>236.93406024990401</v>
          </cell>
          <cell r="Q612">
            <v>242.28864934473546</v>
          </cell>
          <cell r="R612">
            <v>258.37833048928439</v>
          </cell>
          <cell r="S612">
            <v>265.57871710567105</v>
          </cell>
          <cell r="T612">
            <v>291.91079188839092</v>
          </cell>
          <cell r="U612">
            <v>322.64608869461119</v>
          </cell>
        </row>
        <row r="613">
          <cell r="A613" t="str">
            <v xml:space="preserve">Transport &amp;  Storage </v>
          </cell>
          <cell r="B613">
            <v>13.523267612056522</v>
          </cell>
          <cell r="C613">
            <v>16.982153718914173</v>
          </cell>
          <cell r="D613">
            <v>21.400530206722522</v>
          </cell>
          <cell r="E613">
            <v>23.482021041610398</v>
          </cell>
          <cell r="F613">
            <v>29.259784176018862</v>
          </cell>
          <cell r="G613">
            <v>34.710143683428832</v>
          </cell>
          <cell r="H613">
            <v>38.075502363596776</v>
          </cell>
          <cell r="I613">
            <v>41.689763442934208</v>
          </cell>
          <cell r="J613">
            <v>47.073206198182014</v>
          </cell>
          <cell r="K613">
            <v>55.548813900752911</v>
          </cell>
          <cell r="L613">
            <v>64.617851082053477</v>
          </cell>
          <cell r="M613">
            <v>75.486821000619187</v>
          </cell>
          <cell r="N613">
            <v>85.093626298047468</v>
          </cell>
          <cell r="O613">
            <v>100</v>
          </cell>
          <cell r="P613">
            <v>111.88409356102993</v>
          </cell>
          <cell r="Q613">
            <v>115.00683721948563</v>
          </cell>
          <cell r="R613">
            <v>122.33569224811185</v>
          </cell>
          <cell r="S613">
            <v>125.70529938415207</v>
          </cell>
          <cell r="T613">
            <v>137.94676790438024</v>
          </cell>
          <cell r="U613">
            <v>150.19438982718947</v>
          </cell>
        </row>
        <row r="614">
          <cell r="A614" t="str">
            <v xml:space="preserve">  Road</v>
          </cell>
          <cell r="B614">
            <v>14.602823349866462</v>
          </cell>
          <cell r="C614">
            <v>19.231590995803128</v>
          </cell>
          <cell r="D614">
            <v>23.641358260206026</v>
          </cell>
          <cell r="E614">
            <v>29.677985501716904</v>
          </cell>
          <cell r="F614">
            <v>36.80618084700496</v>
          </cell>
          <cell r="G614">
            <v>42.377118875020436</v>
          </cell>
          <cell r="H614">
            <v>48.31811740339019</v>
          </cell>
          <cell r="I614">
            <v>52.962064642720883</v>
          </cell>
          <cell r="J614">
            <v>55.02473156374338</v>
          </cell>
          <cell r="K614">
            <v>60.286422848422085</v>
          </cell>
          <cell r="L614">
            <v>65.433040824112936</v>
          </cell>
          <cell r="M614">
            <v>71.829999454951761</v>
          </cell>
          <cell r="N614">
            <v>74.66779309968932</v>
          </cell>
          <cell r="O614">
            <v>100</v>
          </cell>
          <cell r="P614">
            <v>107.49059791791574</v>
          </cell>
          <cell r="Q614">
            <v>108.49525808034011</v>
          </cell>
          <cell r="R614">
            <v>118.40409876274049</v>
          </cell>
          <cell r="S614">
            <v>124.64490107374502</v>
          </cell>
          <cell r="T614">
            <v>136.29748732762849</v>
          </cell>
          <cell r="U614">
            <v>140.81825366544939</v>
          </cell>
        </row>
        <row r="615">
          <cell r="A615" t="str">
            <v xml:space="preserve">  Sea</v>
          </cell>
          <cell r="B615">
            <v>21.107994389901823</v>
          </cell>
          <cell r="C615">
            <v>23.07152875175316</v>
          </cell>
          <cell r="D615">
            <v>25.315568022440395</v>
          </cell>
          <cell r="E615">
            <v>24.474053295932681</v>
          </cell>
          <cell r="F615">
            <v>25.245441795231422</v>
          </cell>
          <cell r="G615">
            <v>29.733520336605896</v>
          </cell>
          <cell r="H615">
            <v>34.502103786816271</v>
          </cell>
          <cell r="I615">
            <v>45.582047685834496</v>
          </cell>
          <cell r="J615">
            <v>46.423562412342214</v>
          </cell>
          <cell r="K615">
            <v>58.976157082748948</v>
          </cell>
          <cell r="L615">
            <v>68.302945301542778</v>
          </cell>
          <cell r="M615">
            <v>84.852734922861146</v>
          </cell>
          <cell r="N615">
            <v>95.301542776998602</v>
          </cell>
          <cell r="O615">
            <v>100</v>
          </cell>
          <cell r="P615">
            <v>95.091164095371667</v>
          </cell>
          <cell r="Q615">
            <v>104.27769985974753</v>
          </cell>
          <cell r="R615">
            <v>100.07012622720896</v>
          </cell>
          <cell r="S615">
            <v>90.042075736325373</v>
          </cell>
          <cell r="T615">
            <v>100.63113604488076</v>
          </cell>
          <cell r="U615">
            <v>124.40392706872368</v>
          </cell>
        </row>
        <row r="616">
          <cell r="A616" t="str">
            <v xml:space="preserve">  Air</v>
          </cell>
          <cell r="B616">
            <v>8.9802130898021293</v>
          </cell>
          <cell r="C616">
            <v>9.2846270928462697</v>
          </cell>
          <cell r="D616">
            <v>10.6544901065449</v>
          </cell>
          <cell r="E616">
            <v>10.197869101978691</v>
          </cell>
          <cell r="F616">
            <v>14.45966514459665</v>
          </cell>
          <cell r="G616">
            <v>27.397260273972602</v>
          </cell>
          <cell r="H616">
            <v>23.43987823439878</v>
          </cell>
          <cell r="I616">
            <v>34.855403348554034</v>
          </cell>
          <cell r="J616">
            <v>60.426179604261797</v>
          </cell>
          <cell r="K616">
            <v>56.468797564687975</v>
          </cell>
          <cell r="L616">
            <v>77.929984779299843</v>
          </cell>
          <cell r="M616">
            <v>83.561643835616437</v>
          </cell>
          <cell r="N616">
            <v>89.954337899543376</v>
          </cell>
          <cell r="O616">
            <v>100</v>
          </cell>
          <cell r="P616">
            <v>104.71841704718416</v>
          </cell>
          <cell r="Q616">
            <v>114.00304414003044</v>
          </cell>
          <cell r="R616">
            <v>120.54794520547945</v>
          </cell>
          <cell r="S616">
            <v>130.28919330289193</v>
          </cell>
          <cell r="T616">
            <v>139.87823439878235</v>
          </cell>
          <cell r="U616">
            <v>145.50989345509896</v>
          </cell>
        </row>
        <row r="617">
          <cell r="A617" t="str">
            <v>Auxiliary transport activities and storage</v>
          </cell>
          <cell r="B617">
            <v>15.00706058867658</v>
          </cell>
          <cell r="C617">
            <v>16.20294779577247</v>
          </cell>
          <cell r="D617">
            <v>17.954856361149108</v>
          </cell>
          <cell r="E617">
            <v>17.31940338025683</v>
          </cell>
          <cell r="F617">
            <v>19.350425841754557</v>
          </cell>
          <cell r="G617">
            <v>26.697850933321565</v>
          </cell>
          <cell r="H617">
            <v>27.831957989497376</v>
          </cell>
          <cell r="I617">
            <v>38.235294117647058</v>
          </cell>
          <cell r="J617">
            <v>48.336348793080617</v>
          </cell>
          <cell r="K617">
            <v>57.849388817792679</v>
          </cell>
          <cell r="L617">
            <v>72.629186708441807</v>
          </cell>
          <cell r="M617">
            <v>84.272538722916025</v>
          </cell>
          <cell r="N617">
            <v>92.898592295132602</v>
          </cell>
          <cell r="O617">
            <v>100</v>
          </cell>
          <cell r="P617">
            <v>99.417501434182071</v>
          </cell>
          <cell r="Q617">
            <v>108.64811791183091</v>
          </cell>
          <cell r="R617">
            <v>109.27253872291602</v>
          </cell>
          <cell r="S617">
            <v>108.12850271391376</v>
          </cell>
          <cell r="T617">
            <v>118.26816998367239</v>
          </cell>
          <cell r="U617">
            <v>133.88861921362692</v>
          </cell>
        </row>
        <row r="618">
          <cell r="A618" t="str">
            <v>Communications</v>
          </cell>
          <cell r="B618">
            <v>10.326449033977349</v>
          </cell>
          <cell r="C618">
            <v>13.524317121918719</v>
          </cell>
          <cell r="D618">
            <v>19.387075283144572</v>
          </cell>
          <cell r="E618">
            <v>18.221185876082611</v>
          </cell>
          <cell r="F618">
            <v>24.650233177881415</v>
          </cell>
          <cell r="G618">
            <v>29.213857428381079</v>
          </cell>
          <cell r="H618">
            <v>30.166555629580284</v>
          </cell>
          <cell r="I618">
            <v>28.447701532311793</v>
          </cell>
          <cell r="J618">
            <v>36.442371752165222</v>
          </cell>
          <cell r="K618">
            <v>48.267821452365091</v>
          </cell>
          <cell r="L618">
            <v>59.726848767488342</v>
          </cell>
          <cell r="M618">
            <v>74.850099933377749</v>
          </cell>
          <cell r="N618">
            <v>93.004663557628248</v>
          </cell>
          <cell r="O618">
            <v>100</v>
          </cell>
          <cell r="P618">
            <v>125.04996668887409</v>
          </cell>
          <cell r="Q618">
            <v>127.28181212524984</v>
          </cell>
          <cell r="R618">
            <v>136.04263824117257</v>
          </cell>
          <cell r="S618">
            <v>139.87341772151899</v>
          </cell>
          <cell r="T618">
            <v>153.96402398401065</v>
          </cell>
          <cell r="U618">
            <v>172.4516988674217</v>
          </cell>
        </row>
        <row r="619">
          <cell r="A619" t="str">
            <v>Telecommunication</v>
          </cell>
          <cell r="B619">
            <v>10.171232876712329</v>
          </cell>
          <cell r="C619">
            <v>13.321917808219178</v>
          </cell>
          <cell r="D619">
            <v>19.109589041095891</v>
          </cell>
          <cell r="E619">
            <v>17.979452054794521</v>
          </cell>
          <cell r="F619">
            <v>24.315068493150687</v>
          </cell>
          <cell r="G619">
            <v>28.801369863013697</v>
          </cell>
          <cell r="H619">
            <v>29.726027397260278</v>
          </cell>
          <cell r="I619">
            <v>28.047945205479451</v>
          </cell>
          <cell r="J619">
            <v>35.239726027397253</v>
          </cell>
          <cell r="K619">
            <v>47.397260273972606</v>
          </cell>
          <cell r="L619">
            <v>58.630136986301373</v>
          </cell>
          <cell r="M619">
            <v>73.493150684931493</v>
          </cell>
          <cell r="N619">
            <v>91.335616438356169</v>
          </cell>
          <cell r="O619">
            <v>100</v>
          </cell>
          <cell r="P619">
            <v>121.74657534246576</v>
          </cell>
          <cell r="Q619">
            <v>125.95890410958906</v>
          </cell>
          <cell r="R619">
            <v>135.37671232876713</v>
          </cell>
          <cell r="S619">
            <v>135.37671232876713</v>
          </cell>
          <cell r="T619">
            <v>147.5</v>
          </cell>
          <cell r="U619">
            <v>170.41095890410958</v>
          </cell>
        </row>
        <row r="620">
          <cell r="A620" t="str">
            <v xml:space="preserve">  Postal &amp; Courier Services</v>
          </cell>
          <cell r="B620">
            <v>15.853658536585366</v>
          </cell>
          <cell r="C620">
            <v>20.731707317073173</v>
          </cell>
          <cell r="D620">
            <v>29.268292682926827</v>
          </cell>
          <cell r="E620">
            <v>26.829268292682929</v>
          </cell>
          <cell r="F620">
            <v>36.585365853658537</v>
          </cell>
          <cell r="G620">
            <v>43.902439024390247</v>
          </cell>
          <cell r="H620">
            <v>45.853658536585371</v>
          </cell>
          <cell r="I620">
            <v>42.68292682926829</v>
          </cell>
          <cell r="J620">
            <v>79.268292682926827</v>
          </cell>
          <cell r="K620">
            <v>79.268292682926827</v>
          </cell>
          <cell r="L620">
            <v>98.780487804878064</v>
          </cell>
          <cell r="M620">
            <v>123.17073170731707</v>
          </cell>
          <cell r="N620">
            <v>152.4390243902439</v>
          </cell>
          <cell r="O620">
            <v>100</v>
          </cell>
          <cell r="P620">
            <v>242.6829268292683</v>
          </cell>
          <cell r="Q620">
            <v>174.39024390243901</v>
          </cell>
          <cell r="R620">
            <v>159.7560975609756</v>
          </cell>
          <cell r="S620">
            <v>300</v>
          </cell>
          <cell r="T620">
            <v>384.14634146341467</v>
          </cell>
          <cell r="U620">
            <v>245.1219512195122</v>
          </cell>
        </row>
        <row r="622">
          <cell r="A622" t="str">
            <v>Financial Intermediation</v>
          </cell>
          <cell r="B622">
            <v>9.3724531377343112</v>
          </cell>
          <cell r="C622">
            <v>14.805759304536812</v>
          </cell>
          <cell r="D622">
            <v>19.39690301548492</v>
          </cell>
          <cell r="E622">
            <v>22.629720184732406</v>
          </cell>
          <cell r="F622">
            <v>28.0358598207009</v>
          </cell>
          <cell r="G622">
            <v>33.822330888345554</v>
          </cell>
          <cell r="H622">
            <v>37.788644390111379</v>
          </cell>
          <cell r="I622">
            <v>48.655256723716391</v>
          </cell>
          <cell r="J622">
            <v>45.123607715294753</v>
          </cell>
          <cell r="K622">
            <v>53.62673186634067</v>
          </cell>
          <cell r="L622">
            <v>59.712034773159459</v>
          </cell>
          <cell r="M622">
            <v>65.362673186634069</v>
          </cell>
          <cell r="N622">
            <v>85.27574028796522</v>
          </cell>
          <cell r="O622">
            <v>100</v>
          </cell>
          <cell r="P622">
            <v>105.21597392013039</v>
          </cell>
          <cell r="Q622">
            <v>104.61831024178214</v>
          </cell>
          <cell r="R622">
            <v>100.46183102417821</v>
          </cell>
          <cell r="S622">
            <v>112.22493887530563</v>
          </cell>
          <cell r="T622">
            <v>128.63352349904918</v>
          </cell>
          <cell r="U622">
            <v>133.44199945666938</v>
          </cell>
        </row>
        <row r="623">
          <cell r="A623" t="str">
            <v>Banks &amp; Other Financial Institutions</v>
          </cell>
          <cell r="B623">
            <v>9.7870879120879124</v>
          </cell>
          <cell r="C623">
            <v>17.032967032967033</v>
          </cell>
          <cell r="D623">
            <v>22.081043956043956</v>
          </cell>
          <cell r="E623">
            <v>25.755494505494504</v>
          </cell>
          <cell r="F623">
            <v>31.97115384615385</v>
          </cell>
          <cell r="G623">
            <v>38.73626373626373</v>
          </cell>
          <cell r="H623">
            <v>38.049450549450547</v>
          </cell>
          <cell r="I623">
            <v>42.376373626373628</v>
          </cell>
          <cell r="J623">
            <v>41.037087912087912</v>
          </cell>
          <cell r="K623">
            <v>52.369505494505496</v>
          </cell>
          <cell r="L623">
            <v>54.704670329670321</v>
          </cell>
          <cell r="M623">
            <v>63.701923076923073</v>
          </cell>
          <cell r="N623">
            <v>87.087912087912073</v>
          </cell>
          <cell r="O623">
            <v>100</v>
          </cell>
          <cell r="P623">
            <v>103.8804945054945</v>
          </cell>
          <cell r="Q623">
            <v>107.41758241758241</v>
          </cell>
          <cell r="R623">
            <v>105.04807692307692</v>
          </cell>
          <cell r="S623">
            <v>119.05906593406594</v>
          </cell>
          <cell r="T623">
            <v>127.50686813186813</v>
          </cell>
          <cell r="U623">
            <v>129.15521978021977</v>
          </cell>
        </row>
        <row r="624">
          <cell r="A624" t="str">
            <v>Insurance and pension funding</v>
          </cell>
          <cell r="B624">
            <v>7.8023407022106621</v>
          </cell>
          <cell r="C624">
            <v>6.3719115734720413</v>
          </cell>
          <cell r="D624">
            <v>9.2327698309492838</v>
          </cell>
          <cell r="E624">
            <v>10.793237971391417</v>
          </cell>
          <cell r="F624">
            <v>13.133940182054616</v>
          </cell>
          <cell r="G624">
            <v>15.214564369310793</v>
          </cell>
          <cell r="H624">
            <v>36.801040312093626</v>
          </cell>
          <cell r="I624">
            <v>72.431729518855676</v>
          </cell>
          <cell r="J624">
            <v>60.598179453836131</v>
          </cell>
          <cell r="K624">
            <v>58.387516254876459</v>
          </cell>
          <cell r="L624">
            <v>78.673602080624178</v>
          </cell>
          <cell r="M624">
            <v>71.651495448634577</v>
          </cell>
          <cell r="N624">
            <v>78.41352405721716</v>
          </cell>
          <cell r="O624">
            <v>100</v>
          </cell>
          <cell r="P624">
            <v>110.27308192457737</v>
          </cell>
          <cell r="Q624">
            <v>94.018205461638487</v>
          </cell>
          <cell r="R624">
            <v>83.094928478543551</v>
          </cell>
          <cell r="S624">
            <v>86.345903771131333</v>
          </cell>
          <cell r="T624">
            <v>132.8998699609883</v>
          </cell>
          <cell r="U624">
            <v>149.67490247074122</v>
          </cell>
        </row>
        <row r="625">
          <cell r="A625" t="str">
            <v>Activities auxiliary to financial intermediation</v>
          </cell>
          <cell r="B625" t="e">
            <v>#DIV/0!</v>
          </cell>
          <cell r="C625" t="e">
            <v>#DIV/0!</v>
          </cell>
          <cell r="D625" t="e">
            <v>#DIV/0!</v>
          </cell>
          <cell r="E625" t="e">
            <v>#DIV/0!</v>
          </cell>
          <cell r="F625" t="e">
            <v>#DIV/0!</v>
          </cell>
          <cell r="G625" t="e">
            <v>#DIV/0!</v>
          </cell>
          <cell r="H625" t="e">
            <v>#DIV/0!</v>
          </cell>
          <cell r="I625" t="e">
            <v>#DIV/0!</v>
          </cell>
          <cell r="J625" t="e">
            <v>#DIV/0!</v>
          </cell>
          <cell r="K625" t="e">
            <v>#DIV/0!</v>
          </cell>
          <cell r="L625" t="e">
            <v>#DIV/0!</v>
          </cell>
          <cell r="M625" t="e">
            <v>#DIV/0!</v>
          </cell>
          <cell r="N625" t="e">
            <v>#DIV/0!</v>
          </cell>
          <cell r="O625" t="e">
            <v>#DIV/0!</v>
          </cell>
          <cell r="P625" t="e">
            <v>#DIV/0!</v>
          </cell>
          <cell r="Q625" t="e">
            <v>#DIV/0!</v>
          </cell>
          <cell r="R625" t="e">
            <v>#DIV/0!</v>
          </cell>
          <cell r="S625" t="e">
            <v>#DIV/0!</v>
          </cell>
          <cell r="T625" t="e">
            <v>#DIV/0!</v>
          </cell>
          <cell r="U625" t="e">
            <v>#DIV/0!</v>
          </cell>
        </row>
        <row r="627">
          <cell r="A627" t="str">
            <v>Real Estate, Renting and Business services</v>
          </cell>
          <cell r="B627">
            <v>76.843099656724235</v>
          </cell>
          <cell r="C627">
            <v>78.469747706381384</v>
          </cell>
          <cell r="D627">
            <v>80.127536885199291</v>
          </cell>
          <cell r="E627">
            <v>82.858543641760562</v>
          </cell>
          <cell r="F627">
            <v>84.940175108501961</v>
          </cell>
          <cell r="G627">
            <v>86.546333835276215</v>
          </cell>
          <cell r="H627">
            <v>88.238052460994822</v>
          </cell>
          <cell r="I627">
            <v>89.997861037451116</v>
          </cell>
          <cell r="J627">
            <v>91.396601211446722</v>
          </cell>
          <cell r="K627">
            <v>92.748710072338397</v>
          </cell>
          <cell r="L627">
            <v>94.38833928383626</v>
          </cell>
          <cell r="M627">
            <v>95.942158827780133</v>
          </cell>
          <cell r="N627">
            <v>97.667392476070276</v>
          </cell>
          <cell r="O627">
            <v>100</v>
          </cell>
          <cell r="P627">
            <v>102.11421559717718</v>
          </cell>
          <cell r="Q627">
            <v>103.45786658287852</v>
          </cell>
          <cell r="R627">
            <v>105.08861382040611</v>
          </cell>
          <cell r="S627">
            <v>106.72384189739408</v>
          </cell>
          <cell r="T627">
            <v>108.10887085859717</v>
          </cell>
          <cell r="U627">
            <v>109.70183981132537</v>
          </cell>
        </row>
        <row r="628">
          <cell r="A628" t="str">
            <v>Owner Occupied Dwellings</v>
          </cell>
          <cell r="B628">
            <v>82.214802094795999</v>
          </cell>
          <cell r="C628">
            <v>83.46267929405434</v>
          </cell>
          <cell r="D628">
            <v>84.729497091170416</v>
          </cell>
          <cell r="E628">
            <v>86.015542971361043</v>
          </cell>
          <cell r="F628">
            <v>87.321108783366824</v>
          </cell>
          <cell r="G628">
            <v>88.646490805682944</v>
          </cell>
          <cell r="H628">
            <v>89.991989813795001</v>
          </cell>
          <cell r="I628">
            <v>91.357911148435491</v>
          </cell>
          <cell r="J628">
            <v>92.744564784876218</v>
          </cell>
          <cell r="K628">
            <v>94.152265403272679</v>
          </cell>
          <cell r="L628">
            <v>95.581332460075856</v>
          </cell>
          <cell r="M628">
            <v>97.032090260528093</v>
          </cell>
          <cell r="N628">
            <v>98.504868032259239</v>
          </cell>
          <cell r="O628">
            <v>100</v>
          </cell>
          <cell r="P628">
            <v>101.51782546142911</v>
          </cell>
          <cell r="Q628">
            <v>102.36106182888973</v>
          </cell>
          <cell r="R628">
            <v>103.4435420029322</v>
          </cell>
          <cell r="S628">
            <v>105.07118429361199</v>
          </cell>
          <cell r="T628">
            <v>106.23994911920857</v>
          </cell>
          <cell r="U628">
            <v>107.24791073054523</v>
          </cell>
        </row>
        <row r="629">
          <cell r="A629" t="str">
            <v>Real Estate activities</v>
          </cell>
          <cell r="B629">
            <v>84.131091083497395</v>
          </cell>
          <cell r="C629">
            <v>84.585035096579801</v>
          </cell>
          <cell r="D629">
            <v>87.898299929818577</v>
          </cell>
          <cell r="E629">
            <v>88.418051154400459</v>
          </cell>
          <cell r="F629">
            <v>88.965157706591896</v>
          </cell>
          <cell r="G629">
            <v>89.541059340477631</v>
          </cell>
          <cell r="H629">
            <v>90.147271586673156</v>
          </cell>
          <cell r="I629">
            <v>93.713950699936149</v>
          </cell>
          <cell r="J629">
            <v>94.407321868848882</v>
          </cell>
          <cell r="K629">
            <v>95.137186257178115</v>
          </cell>
          <cell r="L629">
            <v>95.905464560682461</v>
          </cell>
          <cell r="M629">
            <v>96.71417856437138</v>
          </cell>
          <cell r="N629">
            <v>99.089916720225474</v>
          </cell>
          <cell r="O629">
            <v>100</v>
          </cell>
          <cell r="P629">
            <v>101.10063196647732</v>
          </cell>
          <cell r="Q629">
            <v>101.71209417007586</v>
          </cell>
          <cell r="R629">
            <v>102.49704099888137</v>
          </cell>
          <cell r="S629">
            <v>103.67730525233894</v>
          </cell>
          <cell r="T629">
            <v>104.52482030662902</v>
          </cell>
          <cell r="U629">
            <v>105.25573094069792</v>
          </cell>
        </row>
        <row r="630">
          <cell r="A630" t="str">
            <v>Renting of machinery and equipment</v>
          </cell>
          <cell r="B630">
            <v>31.878787878787879</v>
          </cell>
          <cell r="C630">
            <v>37.212121212121211</v>
          </cell>
          <cell r="D630">
            <v>40.363636363636367</v>
          </cell>
          <cell r="E630">
            <v>55.393939393939398</v>
          </cell>
          <cell r="F630">
            <v>64.36363636363636</v>
          </cell>
          <cell r="G630">
            <v>68.848484848484844</v>
          </cell>
          <cell r="H630">
            <v>73.939393939393938</v>
          </cell>
          <cell r="I630">
            <v>77.090909090909093</v>
          </cell>
          <cell r="J630">
            <v>79.151515151515156</v>
          </cell>
          <cell r="K630">
            <v>80.606060606060609</v>
          </cell>
          <cell r="L630">
            <v>84.484848484848499</v>
          </cell>
          <cell r="M630">
            <v>87.393939393939405</v>
          </cell>
          <cell r="N630">
            <v>90.424242424242436</v>
          </cell>
          <cell r="O630">
            <v>100</v>
          </cell>
          <cell r="P630">
            <v>107.27272727272725</v>
          </cell>
          <cell r="Q630">
            <v>112.84848484848484</v>
          </cell>
          <cell r="R630">
            <v>119.15151515151514</v>
          </cell>
          <cell r="S630">
            <v>121.21212121212119</v>
          </cell>
          <cell r="T630">
            <v>124.60606060606058</v>
          </cell>
          <cell r="U630">
            <v>131.15151515151516</v>
          </cell>
        </row>
        <row r="631">
          <cell r="A631" t="str">
            <v>Computer &amp; Related services</v>
          </cell>
          <cell r="B631">
            <v>31.878787878787882</v>
          </cell>
          <cell r="C631">
            <v>37.212121212121211</v>
          </cell>
          <cell r="D631">
            <v>40.363636363636367</v>
          </cell>
          <cell r="E631">
            <v>55.393939393939405</v>
          </cell>
          <cell r="F631">
            <v>64.363636363636374</v>
          </cell>
          <cell r="G631">
            <v>68.848484848484844</v>
          </cell>
          <cell r="H631">
            <v>73.939393939393952</v>
          </cell>
          <cell r="I631">
            <v>77.090909090909108</v>
          </cell>
          <cell r="J631">
            <v>79.15151515151517</v>
          </cell>
          <cell r="K631">
            <v>80.606060606060623</v>
          </cell>
          <cell r="L631">
            <v>84.484848484848499</v>
          </cell>
          <cell r="M631">
            <v>87.393939393939405</v>
          </cell>
          <cell r="N631">
            <v>90.424242424242436</v>
          </cell>
          <cell r="O631">
            <v>100</v>
          </cell>
          <cell r="P631">
            <v>107.27272727272728</v>
          </cell>
          <cell r="Q631">
            <v>112.84848484848484</v>
          </cell>
          <cell r="R631">
            <v>119.15151515151514</v>
          </cell>
          <cell r="S631">
            <v>121.21212121212122</v>
          </cell>
          <cell r="T631">
            <v>124.60606060606058</v>
          </cell>
          <cell r="U631">
            <v>131.15151515151513</v>
          </cell>
        </row>
        <row r="632">
          <cell r="A632" t="str">
            <v>Business Services</v>
          </cell>
          <cell r="B632">
            <v>31.87878787878789</v>
          </cell>
          <cell r="C632">
            <v>37.212121212121225</v>
          </cell>
          <cell r="D632">
            <v>40.363636363636374</v>
          </cell>
          <cell r="E632">
            <v>55.393939393939405</v>
          </cell>
          <cell r="F632">
            <v>64.363636363636374</v>
          </cell>
          <cell r="G632">
            <v>68.848484848484858</v>
          </cell>
          <cell r="H632">
            <v>73.939393939393966</v>
          </cell>
          <cell r="I632">
            <v>77.090909090909108</v>
          </cell>
          <cell r="J632">
            <v>79.15151515151517</v>
          </cell>
          <cell r="K632">
            <v>80.606060606060609</v>
          </cell>
          <cell r="L632">
            <v>84.484848484848484</v>
          </cell>
          <cell r="M632">
            <v>87.393939393939405</v>
          </cell>
          <cell r="N632">
            <v>90.424242424242436</v>
          </cell>
          <cell r="O632">
            <v>100</v>
          </cell>
          <cell r="P632">
            <v>107.27272727272728</v>
          </cell>
          <cell r="Q632">
            <v>112.84848484848486</v>
          </cell>
          <cell r="R632">
            <v>119.15151515151517</v>
          </cell>
          <cell r="S632">
            <v>121.21212121212123</v>
          </cell>
          <cell r="T632">
            <v>124.60606060606064</v>
          </cell>
          <cell r="U632">
            <v>131.15151515151518</v>
          </cell>
        </row>
        <row r="634">
          <cell r="A634" t="str">
            <v>Public Administration, Defence and</v>
          </cell>
          <cell r="B634" t="e">
            <v>#REF!</v>
          </cell>
          <cell r="C634" t="e">
            <v>#REF!</v>
          </cell>
          <cell r="D634" t="e">
            <v>#REF!</v>
          </cell>
          <cell r="E634" t="e">
            <v>#REF!</v>
          </cell>
          <cell r="F634" t="e">
            <v>#REF!</v>
          </cell>
          <cell r="G634" t="e">
            <v>#REF!</v>
          </cell>
          <cell r="H634" t="e">
            <v>#REF!</v>
          </cell>
          <cell r="I634" t="e">
            <v>#REF!</v>
          </cell>
          <cell r="J634" t="e">
            <v>#REF!</v>
          </cell>
          <cell r="K634" t="e">
            <v>#REF!</v>
          </cell>
          <cell r="L634" t="e">
            <v>#REF!</v>
          </cell>
          <cell r="M634" t="e">
            <v>#REF!</v>
          </cell>
          <cell r="N634" t="e">
            <v>#REF!</v>
          </cell>
          <cell r="O634" t="e">
            <v>#REF!</v>
          </cell>
          <cell r="P634" t="e">
            <v>#REF!</v>
          </cell>
          <cell r="Q634" t="e">
            <v>#REF!</v>
          </cell>
          <cell r="R634" t="e">
            <v>#REF!</v>
          </cell>
          <cell r="S634" t="e">
            <v>#REF!</v>
          </cell>
          <cell r="T634" t="e">
            <v>#REF!</v>
          </cell>
          <cell r="U634" t="e">
            <v>#REF!</v>
          </cell>
        </row>
        <row r="635">
          <cell r="A635" t="str">
            <v>Compulsory Social Security</v>
          </cell>
        </row>
        <row r="636">
          <cell r="A636" t="str">
            <v xml:space="preserve">  Central</v>
          </cell>
          <cell r="B636">
            <v>21.258355129322879</v>
          </cell>
          <cell r="C636">
            <v>27.041557686718981</v>
          </cell>
          <cell r="D636">
            <v>30.761406567858192</v>
          </cell>
          <cell r="E636">
            <v>32.243533856437089</v>
          </cell>
          <cell r="F636">
            <v>41.891891891891895</v>
          </cell>
          <cell r="G636">
            <v>46.890438825922715</v>
          </cell>
          <cell r="H636">
            <v>56.378959604766074</v>
          </cell>
          <cell r="I636">
            <v>59.168846265620481</v>
          </cell>
          <cell r="J636">
            <v>61.217669282185426</v>
          </cell>
          <cell r="K636">
            <v>66.158093577448426</v>
          </cell>
          <cell r="L636">
            <v>79.235687300203452</v>
          </cell>
          <cell r="M636">
            <v>85.294972391746612</v>
          </cell>
          <cell r="N636">
            <v>96.541702993315909</v>
          </cell>
          <cell r="O636">
            <v>100</v>
          </cell>
          <cell r="P636">
            <v>111.55318820701747</v>
          </cell>
          <cell r="Q636">
            <v>127.46990239531679</v>
          </cell>
          <cell r="R636">
            <v>142.92589247002795</v>
          </cell>
          <cell r="S636">
            <v>153.56311398563818</v>
          </cell>
          <cell r="T636">
            <v>157.24600925840869</v>
          </cell>
          <cell r="U636">
            <v>171.98048798542524</v>
          </cell>
        </row>
        <row r="637">
          <cell r="A637" t="str">
            <v xml:space="preserve">  NIS</v>
          </cell>
          <cell r="B637">
            <v>16.788321167883211</v>
          </cell>
          <cell r="C637">
            <v>23.600973236009732</v>
          </cell>
          <cell r="D637">
            <v>25.79075425790754</v>
          </cell>
          <cell r="E637">
            <v>33.819951338199516</v>
          </cell>
          <cell r="F637">
            <v>33.819951338199516</v>
          </cell>
          <cell r="G637">
            <v>38.686131386861312</v>
          </cell>
          <cell r="H637">
            <v>45.255474452554736</v>
          </cell>
          <cell r="I637">
            <v>52.554744525547434</v>
          </cell>
          <cell r="J637">
            <v>54.501216545012163</v>
          </cell>
          <cell r="K637">
            <v>80.048661800486627</v>
          </cell>
          <cell r="L637">
            <v>79.805352798053534</v>
          </cell>
          <cell r="M637">
            <v>80.048661800486627</v>
          </cell>
          <cell r="N637">
            <v>93.430656934306569</v>
          </cell>
          <cell r="O637">
            <v>100</v>
          </cell>
          <cell r="P637">
            <v>100.72992700729928</v>
          </cell>
          <cell r="Q637">
            <v>134.79318734793188</v>
          </cell>
          <cell r="R637">
            <v>135.27980535279806</v>
          </cell>
          <cell r="S637">
            <v>153.5279805352798</v>
          </cell>
          <cell r="T637">
            <v>237.22627737226279</v>
          </cell>
          <cell r="U637">
            <v>244.75742092457415</v>
          </cell>
        </row>
        <row r="639">
          <cell r="A639" t="str">
            <v>Education</v>
          </cell>
          <cell r="B639">
            <v>22.959812319476839</v>
          </cell>
          <cell r="C639">
            <v>27.38746700109127</v>
          </cell>
          <cell r="D639">
            <v>30.413990227617976</v>
          </cell>
          <cell r="E639">
            <v>31.920244740706906</v>
          </cell>
          <cell r="F639">
            <v>39.088120343766334</v>
          </cell>
          <cell r="G639">
            <v>43.073557818938241</v>
          </cell>
          <cell r="H639">
            <v>50.186079126245708</v>
          </cell>
          <cell r="I639">
            <v>52.704994834709865</v>
          </cell>
          <cell r="J639">
            <v>54.743672837140252</v>
          </cell>
          <cell r="K639">
            <v>58.810955857428482</v>
          </cell>
          <cell r="L639">
            <v>67.836872231928822</v>
          </cell>
          <cell r="M639">
            <v>73.439500828398494</v>
          </cell>
          <cell r="N639">
            <v>81.968655672295782</v>
          </cell>
          <cell r="O639">
            <v>100</v>
          </cell>
          <cell r="P639">
            <v>108.35994452451428</v>
          </cell>
          <cell r="Q639">
            <v>116.30915435422824</v>
          </cell>
          <cell r="R639">
            <v>122.47136447022922</v>
          </cell>
          <cell r="S639">
            <v>125.89075782643991</v>
          </cell>
          <cell r="T639">
            <v>133.09296316575322</v>
          </cell>
          <cell r="U639">
            <v>140.87925711401596</v>
          </cell>
        </row>
        <row r="640">
          <cell r="A640" t="str">
            <v>Public</v>
          </cell>
          <cell r="B640">
            <v>21.258355129322872</v>
          </cell>
          <cell r="C640">
            <v>27.041557686718981</v>
          </cell>
          <cell r="D640">
            <v>30.761406567858185</v>
          </cell>
          <cell r="E640">
            <v>32.243533856437082</v>
          </cell>
          <cell r="F640">
            <v>41.891891891891895</v>
          </cell>
          <cell r="G640">
            <v>46.890438825922708</v>
          </cell>
          <cell r="H640">
            <v>56.378959604766052</v>
          </cell>
          <cell r="I640">
            <v>59.168846265620466</v>
          </cell>
          <cell r="J640">
            <v>61.217669282185419</v>
          </cell>
          <cell r="K640">
            <v>66.158093577448426</v>
          </cell>
          <cell r="L640">
            <v>79.235687300203423</v>
          </cell>
          <cell r="M640">
            <v>85.294972391746597</v>
          </cell>
          <cell r="N640">
            <v>96.541702993315894</v>
          </cell>
          <cell r="O640">
            <v>100</v>
          </cell>
          <cell r="P640">
            <v>109.75007265329847</v>
          </cell>
          <cell r="Q640">
            <v>118.78068708286477</v>
          </cell>
          <cell r="R640">
            <v>125.09123692521231</v>
          </cell>
          <cell r="S640">
            <v>127.2899557998808</v>
          </cell>
          <cell r="T640">
            <v>134.82453470647678</v>
          </cell>
          <cell r="U640">
            <v>143.05273008281355</v>
          </cell>
        </row>
        <row r="641">
          <cell r="A641" t="str">
            <v>Private</v>
          </cell>
          <cell r="B641">
            <v>26.750146295536751</v>
          </cell>
          <cell r="C641">
            <v>28.158048732143953</v>
          </cell>
          <cell r="D641">
            <v>29.640051296993636</v>
          </cell>
          <cell r="E641">
            <v>31.200053996835408</v>
          </cell>
          <cell r="F641">
            <v>32.842162101932011</v>
          </cell>
          <cell r="G641">
            <v>34.570696949402112</v>
          </cell>
          <cell r="H641">
            <v>36.390207315160126</v>
          </cell>
          <cell r="I641">
            <v>38.305481384379078</v>
          </cell>
          <cell r="J641">
            <v>40.321559351977974</v>
          </cell>
          <cell r="K641">
            <v>42.443746686292613</v>
          </cell>
          <cell r="L641">
            <v>42.443746686292613</v>
          </cell>
          <cell r="M641">
            <v>47.029082200878243</v>
          </cell>
          <cell r="N641">
            <v>49.504297053556044</v>
          </cell>
          <cell r="O641">
            <v>100</v>
          </cell>
          <cell r="P641">
            <v>105.26315789473686</v>
          </cell>
          <cell r="Q641">
            <v>110.803324099723</v>
          </cell>
          <cell r="R641">
            <v>116.63507799970843</v>
          </cell>
          <cell r="S641">
            <v>122.77376631548256</v>
          </cell>
          <cell r="T641">
            <v>129.23554348998167</v>
          </cell>
          <cell r="U641">
            <v>136.0374141999807</v>
          </cell>
        </row>
        <row r="643">
          <cell r="A643" t="str">
            <v>Health &amp; Social Work</v>
          </cell>
          <cell r="B643">
            <v>21.258355129322876</v>
          </cell>
          <cell r="C643">
            <v>27.041557686718981</v>
          </cell>
          <cell r="D643">
            <v>30.761406567858181</v>
          </cell>
          <cell r="E643">
            <v>32.243533856437089</v>
          </cell>
          <cell r="F643">
            <v>41.891891891891895</v>
          </cell>
          <cell r="G643">
            <v>46.890438825922708</v>
          </cell>
          <cell r="H643">
            <v>56.378959604766052</v>
          </cell>
          <cell r="I643">
            <v>59.168846265620459</v>
          </cell>
          <cell r="J643">
            <v>61.217669282185426</v>
          </cell>
          <cell r="K643">
            <v>66.158093577448412</v>
          </cell>
          <cell r="L643">
            <v>79.235687300203423</v>
          </cell>
          <cell r="M643">
            <v>85.294972391746597</v>
          </cell>
          <cell r="N643">
            <v>96.541702993315894</v>
          </cell>
          <cell r="O643">
            <v>100</v>
          </cell>
          <cell r="P643">
            <v>109.75007265329846</v>
          </cell>
          <cell r="Q643">
            <v>116.15122218993189</v>
          </cell>
          <cell r="R643">
            <v>122.23719203074042</v>
          </cell>
          <cell r="S643">
            <v>123.08517549807874</v>
          </cell>
          <cell r="T643">
            <v>133.76376376376379</v>
          </cell>
          <cell r="U643">
            <v>140.2849817559495</v>
          </cell>
        </row>
        <row r="644">
          <cell r="A644" t="str">
            <v>Public</v>
          </cell>
          <cell r="B644">
            <v>21.258355129322872</v>
          </cell>
          <cell r="C644">
            <v>27.041557686718974</v>
          </cell>
          <cell r="D644">
            <v>30.761406567858181</v>
          </cell>
          <cell r="E644">
            <v>32.243533856437089</v>
          </cell>
          <cell r="F644">
            <v>41.891891891891895</v>
          </cell>
          <cell r="G644">
            <v>46.890438825922701</v>
          </cell>
          <cell r="H644">
            <v>56.378959604766052</v>
          </cell>
          <cell r="I644">
            <v>59.168846265620459</v>
          </cell>
          <cell r="J644">
            <v>61.217669282185419</v>
          </cell>
          <cell r="K644">
            <v>66.158093577448412</v>
          </cell>
          <cell r="L644">
            <v>79.235687300203423</v>
          </cell>
          <cell r="M644">
            <v>85.294972391746597</v>
          </cell>
          <cell r="N644">
            <v>96.54170299331588</v>
          </cell>
          <cell r="O644">
            <v>100</v>
          </cell>
          <cell r="P644">
            <v>109.75007265329846</v>
          </cell>
          <cell r="Q644">
            <v>116.15122218993186</v>
          </cell>
          <cell r="R644">
            <v>122.23719203074039</v>
          </cell>
          <cell r="S644">
            <v>123.08517549807874</v>
          </cell>
          <cell r="T644">
            <v>133.76376376376376</v>
          </cell>
          <cell r="U644">
            <v>140.28498175594947</v>
          </cell>
        </row>
        <row r="645">
          <cell r="A645" t="str">
            <v>Private</v>
          </cell>
          <cell r="B645">
            <v>21.258355129322876</v>
          </cell>
          <cell r="C645">
            <v>27.041557686718981</v>
          </cell>
          <cell r="D645">
            <v>30.761406567858185</v>
          </cell>
          <cell r="E645">
            <v>32.243533856437082</v>
          </cell>
          <cell r="F645">
            <v>41.891891891891895</v>
          </cell>
          <cell r="G645">
            <v>46.890438825922701</v>
          </cell>
          <cell r="H645">
            <v>56.378959604766052</v>
          </cell>
          <cell r="I645">
            <v>59.168846265620466</v>
          </cell>
          <cell r="J645">
            <v>61.217669282185419</v>
          </cell>
          <cell r="K645">
            <v>66.158093577448412</v>
          </cell>
          <cell r="L645">
            <v>79.235687300203423</v>
          </cell>
          <cell r="M645">
            <v>85.294972391746583</v>
          </cell>
          <cell r="N645">
            <v>96.541702993315866</v>
          </cell>
          <cell r="O645">
            <v>100</v>
          </cell>
          <cell r="P645">
            <v>109.75007265329846</v>
          </cell>
          <cell r="Q645">
            <v>116.15122218993189</v>
          </cell>
          <cell r="R645">
            <v>122.23719203074042</v>
          </cell>
          <cell r="S645">
            <v>123.08517549807875</v>
          </cell>
          <cell r="T645">
            <v>133.76376376376379</v>
          </cell>
          <cell r="U645">
            <v>140.28498175594956</v>
          </cell>
        </row>
        <row r="647">
          <cell r="A647" t="str">
            <v>Other Community, Social &amp; Personal  services</v>
          </cell>
          <cell r="B647">
            <v>31.878787878787879</v>
          </cell>
          <cell r="C647">
            <v>37.212121212121211</v>
          </cell>
          <cell r="D647">
            <v>40.36363636363636</v>
          </cell>
          <cell r="E647">
            <v>55.393939393939398</v>
          </cell>
          <cell r="F647">
            <v>64.363636363636374</v>
          </cell>
          <cell r="G647">
            <v>68.848484848484844</v>
          </cell>
          <cell r="H647">
            <v>73.939393939393938</v>
          </cell>
          <cell r="I647">
            <v>77.090909090909108</v>
          </cell>
          <cell r="J647">
            <v>79.15151515151517</v>
          </cell>
          <cell r="K647">
            <v>80.606060606060623</v>
          </cell>
          <cell r="L647">
            <v>84.484848484848499</v>
          </cell>
          <cell r="M647">
            <v>87.393939393939405</v>
          </cell>
          <cell r="N647">
            <v>90.424242424242436</v>
          </cell>
          <cell r="O647">
            <v>100</v>
          </cell>
          <cell r="P647">
            <v>107.27272727272728</v>
          </cell>
          <cell r="Q647">
            <v>112.84848484848486</v>
          </cell>
          <cell r="R647">
            <v>119.15151515151517</v>
          </cell>
          <cell r="S647">
            <v>121.21212121212122</v>
          </cell>
          <cell r="T647">
            <v>124.60606060606058</v>
          </cell>
          <cell r="U647">
            <v>131.15151515151516</v>
          </cell>
        </row>
        <row r="649">
          <cell r="A649" t="str">
            <v>Private Households with Employed Persons</v>
          </cell>
        </row>
        <row r="651">
          <cell r="A651" t="str">
            <v>Less FISM</v>
          </cell>
          <cell r="B651">
            <v>12.294768995799924</v>
          </cell>
          <cell r="C651">
            <v>17.029400534555172</v>
          </cell>
          <cell r="D651">
            <v>20.885834287896142</v>
          </cell>
          <cell r="E651">
            <v>28.29324169530355</v>
          </cell>
          <cell r="F651">
            <v>32.340588010691107</v>
          </cell>
          <cell r="G651">
            <v>41.198930889652537</v>
          </cell>
          <cell r="H651">
            <v>44.63535700649102</v>
          </cell>
          <cell r="I651">
            <v>45.360824742268044</v>
          </cell>
          <cell r="J651">
            <v>45.971744940817096</v>
          </cell>
          <cell r="K651">
            <v>49.675448644520806</v>
          </cell>
          <cell r="L651">
            <v>49.675448644520806</v>
          </cell>
          <cell r="M651">
            <v>59.297441771668566</v>
          </cell>
          <cell r="N651">
            <v>96.945399007254679</v>
          </cell>
          <cell r="O651">
            <v>100</v>
          </cell>
          <cell r="P651">
            <v>104.96372661321114</v>
          </cell>
          <cell r="Q651">
            <v>110.42382588774342</v>
          </cell>
          <cell r="R651">
            <v>112.86750668193966</v>
          </cell>
          <cell r="S651">
            <v>124.39862542955325</v>
          </cell>
          <cell r="T651">
            <v>137.95341733486063</v>
          </cell>
          <cell r="U651">
            <v>126.8041237113402</v>
          </cell>
        </row>
        <row r="653">
          <cell r="A653" t="str">
            <v>TOTAL</v>
          </cell>
          <cell r="B653" t="e">
            <v>#REF!</v>
          </cell>
          <cell r="C653" t="e">
            <v>#REF!</v>
          </cell>
          <cell r="D653" t="e">
            <v>#REF!</v>
          </cell>
          <cell r="E653" t="e">
            <v>#REF!</v>
          </cell>
          <cell r="F653" t="e">
            <v>#REF!</v>
          </cell>
          <cell r="G653" t="e">
            <v>#REF!</v>
          </cell>
          <cell r="H653" t="e">
            <v>#REF!</v>
          </cell>
          <cell r="I653" t="e">
            <v>#REF!</v>
          </cell>
          <cell r="J653" t="e">
            <v>#REF!</v>
          </cell>
          <cell r="K653" t="e">
            <v>#REF!</v>
          </cell>
          <cell r="L653" t="e">
            <v>#REF!</v>
          </cell>
          <cell r="M653" t="e">
            <v>#REF!</v>
          </cell>
          <cell r="N653" t="e">
            <v>#REF!</v>
          </cell>
          <cell r="O653" t="e">
            <v>#REF!</v>
          </cell>
          <cell r="P653" t="e">
            <v>#REF!</v>
          </cell>
          <cell r="Q653" t="e">
            <v>#REF!</v>
          </cell>
          <cell r="R653" t="e">
            <v>#REF!</v>
          </cell>
          <cell r="S653" t="e">
            <v>#REF!</v>
          </cell>
          <cell r="T653" t="e">
            <v>#REF!</v>
          </cell>
          <cell r="U653" t="e">
            <v>#REF!</v>
          </cell>
        </row>
        <row r="655">
          <cell r="A655" t="str">
            <v>Taxes on products</v>
          </cell>
          <cell r="B655" t="e">
            <v>#REF!</v>
          </cell>
          <cell r="C655" t="e">
            <v>#REF!</v>
          </cell>
          <cell r="D655" t="e">
            <v>#REF!</v>
          </cell>
          <cell r="E655" t="e">
            <v>#REF!</v>
          </cell>
          <cell r="F655" t="e">
            <v>#REF!</v>
          </cell>
          <cell r="G655" t="e">
            <v>#REF!</v>
          </cell>
          <cell r="H655" t="e">
            <v>#REF!</v>
          </cell>
          <cell r="I655" t="e">
            <v>#REF!</v>
          </cell>
          <cell r="J655" t="e">
            <v>#REF!</v>
          </cell>
          <cell r="K655" t="e">
            <v>#REF!</v>
          </cell>
          <cell r="L655" t="e">
            <v>#REF!</v>
          </cell>
          <cell r="M655" t="e">
            <v>#REF!</v>
          </cell>
          <cell r="N655" t="e">
            <v>#REF!</v>
          </cell>
          <cell r="O655" t="e">
            <v>#REF!</v>
          </cell>
          <cell r="P655" t="e">
            <v>#REF!</v>
          </cell>
          <cell r="Q655" t="e">
            <v>#REF!</v>
          </cell>
          <cell r="R655" t="e">
            <v>#REF!</v>
          </cell>
          <cell r="S655" t="e">
            <v>#REF!</v>
          </cell>
          <cell r="T655" t="e">
            <v>#REF!</v>
          </cell>
          <cell r="U655" t="e">
            <v>#REF!</v>
          </cell>
        </row>
        <row r="656">
          <cell r="A656" t="str">
            <v>Subsidies</v>
          </cell>
          <cell r="B656" t="e">
            <v>#DIV/0!</v>
          </cell>
          <cell r="C656" t="e">
            <v>#DIV/0!</v>
          </cell>
          <cell r="D656" t="e">
            <v>#DIV/0!</v>
          </cell>
          <cell r="E656" t="e">
            <v>#DIV/0!</v>
          </cell>
          <cell r="F656" t="e">
            <v>#DIV/0!</v>
          </cell>
          <cell r="G656" t="e">
            <v>#DIV/0!</v>
          </cell>
          <cell r="H656" t="e">
            <v>#DIV/0!</v>
          </cell>
          <cell r="I656" t="e">
            <v>#DIV/0!</v>
          </cell>
          <cell r="J656" t="e">
            <v>#DIV/0!</v>
          </cell>
          <cell r="K656" t="e">
            <v>#DIV/0!</v>
          </cell>
          <cell r="L656" t="e">
            <v>#DIV/0!</v>
          </cell>
          <cell r="M656" t="e">
            <v>#DIV/0!</v>
          </cell>
          <cell r="N656" t="e">
            <v>#DIV/0!</v>
          </cell>
          <cell r="O656" t="e">
            <v>#DIV/0!</v>
          </cell>
          <cell r="P656" t="e">
            <v>#DIV/0!</v>
          </cell>
          <cell r="Q656" t="e">
            <v>#DIV/0!</v>
          </cell>
          <cell r="R656" t="e">
            <v>#DIV/0!</v>
          </cell>
          <cell r="S656" t="e">
            <v>#DIV/0!</v>
          </cell>
          <cell r="T656" t="e">
            <v>#DIV/0!</v>
          </cell>
          <cell r="U656" t="e">
            <v>#DIV/0!</v>
          </cell>
        </row>
        <row r="658">
          <cell r="A658" t="str">
            <v>GDP at Market Prices</v>
          </cell>
          <cell r="B658" t="e">
            <v>#DIV/0!</v>
          </cell>
          <cell r="C658" t="e">
            <v>#DIV/0!</v>
          </cell>
          <cell r="D658" t="e">
            <v>#DIV/0!</v>
          </cell>
          <cell r="E658" t="e">
            <v>#DIV/0!</v>
          </cell>
          <cell r="F658" t="e">
            <v>#DIV/0!</v>
          </cell>
          <cell r="G658" t="e">
            <v>#DIV/0!</v>
          </cell>
          <cell r="H658" t="e">
            <v>#DIV/0!</v>
          </cell>
          <cell r="I658" t="e">
            <v>#DIV/0!</v>
          </cell>
          <cell r="J658" t="e">
            <v>#DIV/0!</v>
          </cell>
          <cell r="K658" t="e">
            <v>#DIV/0!</v>
          </cell>
          <cell r="L658" t="e">
            <v>#DIV/0!</v>
          </cell>
          <cell r="M658" t="e">
            <v>#DIV/0!</v>
          </cell>
          <cell r="N658" t="e">
            <v>#DIV/0!</v>
          </cell>
          <cell r="O658" t="e">
            <v>#DIV/0!</v>
          </cell>
          <cell r="P658" t="e">
            <v>#DIV/0!</v>
          </cell>
          <cell r="Q658" t="e">
            <v>#DIV/0!</v>
          </cell>
          <cell r="R658" t="e">
            <v>#DIV/0!</v>
          </cell>
          <cell r="S658" t="e">
            <v>#DIV/0!</v>
          </cell>
          <cell r="T658" t="e">
            <v>#DIV/0!</v>
          </cell>
          <cell r="U658" t="e">
            <v>#DIV/0!</v>
          </cell>
        </row>
        <row r="659">
          <cell r="A659" t="str">
            <v>SOURCE:  Grenada Statistical Office \ ECCB</v>
          </cell>
        </row>
        <row r="660">
          <cell r="A660" t="str">
            <v>Date:  21 May 2010</v>
          </cell>
        </row>
        <row r="661">
          <cell r="A661" t="str">
            <v>GRENADA</v>
          </cell>
        </row>
        <row r="662">
          <cell r="A662" t="str">
            <v xml:space="preserve">INDEX OF GROSS DOMESTIC PRODUCT BY ECONOMIC ACTIVITY, </v>
          </cell>
        </row>
        <row r="663">
          <cell r="A663" t="str">
            <v>AT BASIC PRICES, IN CONSTANT (2000) PRICES: 2000 - 2009</v>
          </cell>
        </row>
        <row r="664">
          <cell r="A664" t="str">
            <v>Table 9</v>
          </cell>
        </row>
        <row r="665">
          <cell r="B665" t="str">
            <v>1977</v>
          </cell>
          <cell r="C665" t="str">
            <v>1978</v>
          </cell>
          <cell r="D665" t="str">
            <v>1979</v>
          </cell>
          <cell r="E665" t="str">
            <v>1980</v>
          </cell>
          <cell r="F665" t="str">
            <v>1981</v>
          </cell>
          <cell r="G665" t="str">
            <v>1982</v>
          </cell>
          <cell r="H665" t="str">
            <v>1983</v>
          </cell>
          <cell r="I665" t="str">
            <v>1984</v>
          </cell>
          <cell r="J665" t="str">
            <v>1985</v>
          </cell>
          <cell r="K665" t="str">
            <v>1986</v>
          </cell>
          <cell r="L665" t="str">
            <v>1987</v>
          </cell>
          <cell r="M665" t="str">
            <v>1988</v>
          </cell>
          <cell r="N665" t="str">
            <v>1989</v>
          </cell>
          <cell r="O665" t="str">
            <v>1990</v>
          </cell>
          <cell r="P665" t="str">
            <v>1991</v>
          </cell>
          <cell r="Q665" t="str">
            <v>1992</v>
          </cell>
          <cell r="R665" t="str">
            <v>1993</v>
          </cell>
          <cell r="S665" t="str">
            <v>1994</v>
          </cell>
          <cell r="T665" t="str">
            <v>1995</v>
          </cell>
          <cell r="U665" t="str">
            <v>1996</v>
          </cell>
        </row>
        <row r="666">
          <cell r="U666">
            <v>0</v>
          </cell>
        </row>
        <row r="667">
          <cell r="A667" t="str">
            <v>Agriculture</v>
          </cell>
          <cell r="B667">
            <v>32.637314084381998</v>
          </cell>
          <cell r="C667">
            <v>40.541163524192115</v>
          </cell>
          <cell r="D667">
            <v>40.180760515087691</v>
          </cell>
          <cell r="E667">
            <v>38.258831407074226</v>
          </cell>
          <cell r="F667">
            <v>41.636909032354723</v>
          </cell>
          <cell r="G667">
            <v>47.598466254057563</v>
          </cell>
          <cell r="H667">
            <v>46.858149969571819</v>
          </cell>
          <cell r="I667">
            <v>57.696826152286661</v>
          </cell>
          <cell r="J667">
            <v>55.793916766586349</v>
          </cell>
          <cell r="K667">
            <v>62.961670025400096</v>
          </cell>
          <cell r="L667">
            <v>49.930864783795677</v>
          </cell>
          <cell r="M667">
            <v>50.237530807976597</v>
          </cell>
          <cell r="N667">
            <v>86.280508545556174</v>
          </cell>
          <cell r="O667">
            <v>100</v>
          </cell>
          <cell r="P667">
            <v>81.96386587339083</v>
          </cell>
          <cell r="Q667">
            <v>99.542705594362516</v>
          </cell>
          <cell r="R667">
            <v>81.580861588271162</v>
          </cell>
          <cell r="S667">
            <v>50.160329279446344</v>
          </cell>
          <cell r="T667">
            <v>76.345610874604276</v>
          </cell>
          <cell r="U667">
            <v>91.242076919721413</v>
          </cell>
        </row>
        <row r="668">
          <cell r="A668" t="str">
            <v xml:space="preserve">  Crops</v>
          </cell>
          <cell r="B668">
            <v>28.880887653190857</v>
          </cell>
          <cell r="C668">
            <v>37.141502403711144</v>
          </cell>
          <cell r="D668">
            <v>37.770186868479819</v>
          </cell>
          <cell r="E668">
            <v>35.331197365011938</v>
          </cell>
          <cell r="F668">
            <v>39.260700490144721</v>
          </cell>
          <cell r="G668">
            <v>45.538836119632649</v>
          </cell>
          <cell r="H668">
            <v>44.810187749199329</v>
          </cell>
          <cell r="I668">
            <v>56.130965133055135</v>
          </cell>
          <cell r="J668">
            <v>52.278930318579008</v>
          </cell>
          <cell r="K668">
            <v>59.929027405258786</v>
          </cell>
          <cell r="L668">
            <v>45.47349604626622</v>
          </cell>
          <cell r="M668">
            <v>45.441460579853526</v>
          </cell>
          <cell r="N668">
            <v>85.148847417884994</v>
          </cell>
          <cell r="O668">
            <v>100</v>
          </cell>
          <cell r="P668">
            <v>79.54808982185618</v>
          </cell>
          <cell r="Q668">
            <v>98.665697173893534</v>
          </cell>
          <cell r="R668">
            <v>78.208325254427848</v>
          </cell>
          <cell r="S668">
            <v>42.613504138397715</v>
          </cell>
          <cell r="T668">
            <v>71.235207913504425</v>
          </cell>
          <cell r="U668">
            <v>87.466376195192353</v>
          </cell>
        </row>
        <row r="669">
          <cell r="A669" t="str">
            <v xml:space="preserve">    Bananas</v>
          </cell>
          <cell r="B669">
            <v>3.05694295999233E-35</v>
          </cell>
          <cell r="C669">
            <v>3.3526958590384774E-32</v>
          </cell>
          <cell r="D669">
            <v>2.5801756215794899E-29</v>
          </cell>
          <cell r="E669">
            <v>2.0551410196094483E-26</v>
          </cell>
          <cell r="F669">
            <v>3.3700213176459662E-23</v>
          </cell>
          <cell r="G669">
            <v>2.8894472587503544E-20</v>
          </cell>
          <cell r="H669">
            <v>3.0491831067005249E-17</v>
          </cell>
          <cell r="I669">
            <v>3.60979590395186E-14</v>
          </cell>
          <cell r="J669">
            <v>4.5011053421168413E-11</v>
          </cell>
          <cell r="K669">
            <v>4.2879289950815989E-8</v>
          </cell>
          <cell r="L669">
            <v>3.9960316206269776E-5</v>
          </cell>
          <cell r="M669">
            <v>6.9413107797913237E-2</v>
          </cell>
          <cell r="N669">
            <v>72.903089614875284</v>
          </cell>
          <cell r="O669">
            <v>100</v>
          </cell>
          <cell r="P669">
            <v>63.549879406490696</v>
          </cell>
          <cell r="Q669">
            <v>99.048129942942481</v>
          </cell>
          <cell r="R669">
            <v>62.734861355700488</v>
          </cell>
          <cell r="S669">
            <v>22.181850047850844</v>
          </cell>
          <cell r="T669">
            <v>39.417981257344856</v>
          </cell>
          <cell r="U669">
            <v>67.948276903940354</v>
          </cell>
        </row>
        <row r="670">
          <cell r="A670" t="str">
            <v xml:space="preserve">    Nutmegs</v>
          </cell>
        </row>
        <row r="671">
          <cell r="A671" t="str">
            <v xml:space="preserve">    Other Crops</v>
          </cell>
          <cell r="B671">
            <v>70.995952684144228</v>
          </cell>
          <cell r="C671">
            <v>91.302468917729826</v>
          </cell>
          <cell r="D671">
            <v>92.847921850131016</v>
          </cell>
          <cell r="E671">
            <v>86.852317232133814</v>
          </cell>
          <cell r="F671">
            <v>96.511951703697633</v>
          </cell>
          <cell r="G671">
            <v>111.94507223129746</v>
          </cell>
          <cell r="H671">
            <v>110.15388472169379</v>
          </cell>
          <cell r="I671">
            <v>137.98299389393753</v>
          </cell>
          <cell r="J671">
            <v>128.5137945842722</v>
          </cell>
          <cell r="K671">
            <v>147.3195160535378</v>
          </cell>
          <cell r="L671">
            <v>111.78439283168406</v>
          </cell>
          <cell r="M671">
            <v>111.60447997243818</v>
          </cell>
          <cell r="N671">
            <v>103.00601622862547</v>
          </cell>
          <cell r="O671">
            <v>100</v>
          </cell>
          <cell r="P671">
            <v>102.87720906890792</v>
          </cell>
          <cell r="Q671">
            <v>98.10802106878657</v>
          </cell>
          <cell r="R671">
            <v>100.77224178547029</v>
          </cell>
          <cell r="S671">
            <v>72.407617499669598</v>
          </cell>
          <cell r="T671">
            <v>117.63213953900097</v>
          </cell>
          <cell r="U671">
            <v>115.92831375066308</v>
          </cell>
        </row>
        <row r="672">
          <cell r="A672" t="str">
            <v xml:space="preserve">  Livestock</v>
          </cell>
          <cell r="B672">
            <v>67.567567567567565</v>
          </cell>
          <cell r="C672">
            <v>77.149877149877142</v>
          </cell>
          <cell r="D672">
            <v>69.533169533169527</v>
          </cell>
          <cell r="E672">
            <v>67.567567567567565</v>
          </cell>
          <cell r="F672">
            <v>60.196560196560199</v>
          </cell>
          <cell r="G672">
            <v>62.162162162162147</v>
          </cell>
          <cell r="H672">
            <v>59.95085995085995</v>
          </cell>
          <cell r="I672">
            <v>64.127764127764124</v>
          </cell>
          <cell r="J672">
            <v>93.611793611793601</v>
          </cell>
          <cell r="K672">
            <v>96.314496314496296</v>
          </cell>
          <cell r="L672">
            <v>91.400491400491404</v>
          </cell>
          <cell r="M672">
            <v>94.348894348894348</v>
          </cell>
          <cell r="N672">
            <v>97.051597051597042</v>
          </cell>
          <cell r="O672">
            <v>100</v>
          </cell>
          <cell r="P672">
            <v>103.19410319410318</v>
          </cell>
          <cell r="Q672">
            <v>106.38820638820638</v>
          </cell>
          <cell r="R672">
            <v>109.82800982800983</v>
          </cell>
          <cell r="S672">
            <v>113.022113022113</v>
          </cell>
          <cell r="T672">
            <v>116.21621621621622</v>
          </cell>
          <cell r="U672">
            <v>119.4103194103194</v>
          </cell>
        </row>
        <row r="673">
          <cell r="A673" t="str">
            <v xml:space="preserve">  Forestry</v>
          </cell>
          <cell r="B673">
            <v>129.36066304537968</v>
          </cell>
          <cell r="C673">
            <v>126.82417945625456</v>
          </cell>
          <cell r="D673">
            <v>124.33743083946527</v>
          </cell>
          <cell r="E673">
            <v>121.89944199947575</v>
          </cell>
          <cell r="F673">
            <v>119.50925686223111</v>
          </cell>
          <cell r="G673">
            <v>117.1659381002266</v>
          </cell>
          <cell r="H673">
            <v>114.86856676492805</v>
          </cell>
          <cell r="I673">
            <v>112.61624192640002</v>
          </cell>
          <cell r="J673">
            <v>110.40808032000004</v>
          </cell>
          <cell r="K673">
            <v>108.24321600000002</v>
          </cell>
          <cell r="L673">
            <v>106.12080000000002</v>
          </cell>
          <cell r="M673">
            <v>104.04000000000002</v>
          </cell>
          <cell r="N673">
            <v>102.00000000000003</v>
          </cell>
          <cell r="O673">
            <v>100</v>
          </cell>
          <cell r="P673">
            <v>98.039215686274517</v>
          </cell>
          <cell r="Q673">
            <v>96.116878123798529</v>
          </cell>
          <cell r="R673">
            <v>94.232233454704442</v>
          </cell>
          <cell r="S673">
            <v>92.384542602651422</v>
          </cell>
          <cell r="T673">
            <v>90.573080982991598</v>
          </cell>
          <cell r="U673">
            <v>88.797138218619196</v>
          </cell>
        </row>
        <row r="674">
          <cell r="A674" t="str">
            <v xml:space="preserve">  Fishing</v>
          </cell>
          <cell r="B674">
            <v>46.217494089834524</v>
          </cell>
          <cell r="C674">
            <v>48.226950354609933</v>
          </cell>
          <cell r="D674">
            <v>35.460992907801419</v>
          </cell>
          <cell r="E674">
            <v>44.326241134751776</v>
          </cell>
          <cell r="F674">
            <v>48.817966903073284</v>
          </cell>
          <cell r="G674">
            <v>54.72813238770685</v>
          </cell>
          <cell r="H674">
            <v>55.673758865248224</v>
          </cell>
          <cell r="I674">
            <v>67.139479905437355</v>
          </cell>
          <cell r="J674">
            <v>73.995271867612288</v>
          </cell>
          <cell r="K674">
            <v>78.486997635933804</v>
          </cell>
          <cell r="L674">
            <v>83.333333333333314</v>
          </cell>
          <cell r="M674">
            <v>88.652482269503537</v>
          </cell>
          <cell r="N674">
            <v>94.08983451536642</v>
          </cell>
          <cell r="O674">
            <v>100</v>
          </cell>
          <cell r="P674">
            <v>105.55555555555554</v>
          </cell>
          <cell r="Q674">
            <v>111.70212765957443</v>
          </cell>
          <cell r="R674">
            <v>118.79432624113473</v>
          </cell>
          <cell r="S674">
            <v>129.66903073286048</v>
          </cell>
          <cell r="T674">
            <v>137.11583924349878</v>
          </cell>
          <cell r="U674">
            <v>141.25295508274226</v>
          </cell>
        </row>
        <row r="676">
          <cell r="A676" t="str">
            <v>Mining &amp; Quarrying</v>
          </cell>
          <cell r="B676" t="e">
            <v>#DIV/0!</v>
          </cell>
          <cell r="C676" t="e">
            <v>#DIV/0!</v>
          </cell>
          <cell r="D676" t="e">
            <v>#DIV/0!</v>
          </cell>
          <cell r="E676" t="e">
            <v>#DIV/0!</v>
          </cell>
          <cell r="F676" t="e">
            <v>#DIV/0!</v>
          </cell>
          <cell r="G676" t="e">
            <v>#DIV/0!</v>
          </cell>
          <cell r="H676" t="e">
            <v>#DIV/0!</v>
          </cell>
          <cell r="I676" t="e">
            <v>#DIV/0!</v>
          </cell>
          <cell r="J676" t="e">
            <v>#DIV/0!</v>
          </cell>
          <cell r="K676" t="e">
            <v>#DIV/0!</v>
          </cell>
          <cell r="L676" t="e">
            <v>#DIV/0!</v>
          </cell>
          <cell r="M676" t="e">
            <v>#DIV/0!</v>
          </cell>
          <cell r="N676" t="e">
            <v>#DIV/0!</v>
          </cell>
          <cell r="O676" t="e">
            <v>#DIV/0!</v>
          </cell>
          <cell r="P676" t="e">
            <v>#DIV/0!</v>
          </cell>
          <cell r="Q676" t="e">
            <v>#DIV/0!</v>
          </cell>
          <cell r="R676" t="e">
            <v>#DIV/0!</v>
          </cell>
          <cell r="S676" t="e">
            <v>#DIV/0!</v>
          </cell>
          <cell r="T676" t="e">
            <v>#DIV/0!</v>
          </cell>
          <cell r="U676" t="e">
            <v>#DIV/0!</v>
          </cell>
        </row>
        <row r="678">
          <cell r="A678" t="str">
            <v>Manufacturing</v>
          </cell>
          <cell r="B678">
            <v>12.88655828538209</v>
          </cell>
          <cell r="C678">
            <v>21.534956083566232</v>
          </cell>
          <cell r="D678">
            <v>26.91448959086873</v>
          </cell>
          <cell r="E678">
            <v>28.911741861296473</v>
          </cell>
          <cell r="F678">
            <v>35.485653563438632</v>
          </cell>
          <cell r="G678">
            <v>39.417498481043914</v>
          </cell>
          <cell r="H678">
            <v>40.457854576698864</v>
          </cell>
          <cell r="I678">
            <v>52.725535887954834</v>
          </cell>
          <cell r="J678">
            <v>52.451592277481772</v>
          </cell>
          <cell r="K678">
            <v>53.089314619428052</v>
          </cell>
          <cell r="L678">
            <v>58.964319542315671</v>
          </cell>
          <cell r="M678">
            <v>67.631158398128534</v>
          </cell>
          <cell r="N678">
            <v>76.092296061113402</v>
          </cell>
          <cell r="O678">
            <v>100</v>
          </cell>
          <cell r="P678">
            <v>90.939697793129227</v>
          </cell>
          <cell r="Q678">
            <v>123.0969410358878</v>
          </cell>
          <cell r="R678">
            <v>97.250418120079104</v>
          </cell>
          <cell r="S678">
            <v>101.97380839347197</v>
          </cell>
          <cell r="T678">
            <v>112.48209467817453</v>
          </cell>
          <cell r="U678">
            <v>112.34139740454525</v>
          </cell>
        </row>
        <row r="680">
          <cell r="A680" t="str">
            <v>Electricity &amp; Water</v>
          </cell>
          <cell r="B680">
            <v>40.930547592469452</v>
          </cell>
          <cell r="C680">
            <v>45.208983523908245</v>
          </cell>
          <cell r="D680">
            <v>48.64757117620745</v>
          </cell>
          <cell r="E680">
            <v>49.532236319565527</v>
          </cell>
          <cell r="F680">
            <v>52.28921341070982</v>
          </cell>
          <cell r="G680">
            <v>54.837467949912487</v>
          </cell>
          <cell r="H680">
            <v>52.959674019887203</v>
          </cell>
          <cell r="I680">
            <v>57.077920012836181</v>
          </cell>
          <cell r="J680">
            <v>61.424430152798003</v>
          </cell>
          <cell r="K680">
            <v>72.511206498435627</v>
          </cell>
          <cell r="L680">
            <v>75.448351785528857</v>
          </cell>
          <cell r="M680">
            <v>85.394965866273651</v>
          </cell>
          <cell r="N680">
            <v>95.326977613539157</v>
          </cell>
          <cell r="O680">
            <v>100</v>
          </cell>
          <cell r="P680">
            <v>104.05850075055336</v>
          </cell>
          <cell r="Q680">
            <v>110.55688852548539</v>
          </cell>
          <cell r="R680">
            <v>119.90630155041202</v>
          </cell>
          <cell r="S680">
            <v>127.32133715492174</v>
          </cell>
          <cell r="T680">
            <v>134.37611919652522</v>
          </cell>
          <cell r="U680">
            <v>139.53545964251884</v>
          </cell>
        </row>
        <row r="681">
          <cell r="A681" t="str">
            <v xml:space="preserve"> Electricity</v>
          </cell>
          <cell r="B681">
            <v>34.914702778754837</v>
          </cell>
          <cell r="C681">
            <v>40.564544495251489</v>
          </cell>
          <cell r="D681">
            <v>46.192402391839607</v>
          </cell>
          <cell r="E681">
            <v>45.128385508265922</v>
          </cell>
          <cell r="F681">
            <v>46.983819908547311</v>
          </cell>
          <cell r="G681">
            <v>49.608688005627862</v>
          </cell>
          <cell r="H681">
            <v>48.54247274006331</v>
          </cell>
          <cell r="I681">
            <v>55.282711924023921</v>
          </cell>
          <cell r="J681">
            <v>61.633837495603238</v>
          </cell>
          <cell r="K681">
            <v>66.942930003517404</v>
          </cell>
          <cell r="L681">
            <v>73.819468870911024</v>
          </cell>
          <cell r="M681">
            <v>82.810851213506851</v>
          </cell>
          <cell r="N681">
            <v>92.303464650017588</v>
          </cell>
          <cell r="O681">
            <v>100</v>
          </cell>
          <cell r="P681">
            <v>103.93730214562082</v>
          </cell>
          <cell r="Q681">
            <v>112.73742525501231</v>
          </cell>
          <cell r="R681">
            <v>119.92393598311644</v>
          </cell>
          <cell r="S681">
            <v>125.53860358775938</v>
          </cell>
          <cell r="T681">
            <v>136.60194117129794</v>
          </cell>
          <cell r="U681">
            <v>144.27321491382344</v>
          </cell>
        </row>
        <row r="682">
          <cell r="A682" t="str">
            <v xml:space="preserve"> Water</v>
          </cell>
          <cell r="B682">
            <v>50.379362670713192</v>
          </cell>
          <cell r="C682">
            <v>52.503793626707129</v>
          </cell>
          <cell r="D682">
            <v>52.503793626707129</v>
          </cell>
          <cell r="E682">
            <v>56.449165402124422</v>
          </cell>
          <cell r="F682">
            <v>60.622154779969641</v>
          </cell>
          <cell r="G682">
            <v>63.050075872534151</v>
          </cell>
          <cell r="H682">
            <v>59.897572078907437</v>
          </cell>
          <cell r="I682">
            <v>59.897572078907437</v>
          </cell>
          <cell r="J682">
            <v>61.095523520485585</v>
          </cell>
          <cell r="K682">
            <v>81.257046282245824</v>
          </cell>
          <cell r="L682">
            <v>78.006764430955982</v>
          </cell>
          <cell r="M682">
            <v>89.45371775417297</v>
          </cell>
          <cell r="N682">
            <v>100.07587253414263</v>
          </cell>
          <cell r="O682">
            <v>100</v>
          </cell>
          <cell r="P682">
            <v>104.24886191198786</v>
          </cell>
          <cell r="Q682">
            <v>107.13201820940819</v>
          </cell>
          <cell r="R682">
            <v>119.87860394537178</v>
          </cell>
          <cell r="S682">
            <v>130.12139605462821</v>
          </cell>
          <cell r="T682">
            <v>130.88012139605462</v>
          </cell>
          <cell r="U682">
            <v>132.09408194233686</v>
          </cell>
        </row>
        <row r="684">
          <cell r="A684" t="str">
            <v>Construction</v>
          </cell>
          <cell r="B684">
            <v>52.128666035950808</v>
          </cell>
          <cell r="C684">
            <v>45.64806054872281</v>
          </cell>
          <cell r="D684">
            <v>54.612109744560087</v>
          </cell>
          <cell r="E684">
            <v>57.805108798486295</v>
          </cell>
          <cell r="F684">
            <v>58.893093661305599</v>
          </cell>
          <cell r="G684">
            <v>59.460737937559138</v>
          </cell>
          <cell r="H684">
            <v>63.032166508987707</v>
          </cell>
          <cell r="I684">
            <v>62.41721854304636</v>
          </cell>
          <cell r="J684">
            <v>64.262062440870395</v>
          </cell>
          <cell r="K684">
            <v>73.888363292336791</v>
          </cell>
          <cell r="L684">
            <v>83.349101229895922</v>
          </cell>
          <cell r="M684">
            <v>86.305581835383165</v>
          </cell>
          <cell r="N684">
            <v>92.66792809839167</v>
          </cell>
          <cell r="O684">
            <v>100</v>
          </cell>
          <cell r="P684">
            <v>108.10330734977597</v>
          </cell>
          <cell r="Q684">
            <v>118.90073637303722</v>
          </cell>
          <cell r="R684">
            <v>132.44875232064612</v>
          </cell>
          <cell r="S684">
            <v>130.94060911257557</v>
          </cell>
          <cell r="T684">
            <v>138.8414065474546</v>
          </cell>
          <cell r="U684">
            <v>108.40993990178218</v>
          </cell>
        </row>
        <row r="686">
          <cell r="A686" t="str">
            <v>Wholesale &amp; Retail Trade</v>
          </cell>
          <cell r="B686">
            <v>50.641056588158207</v>
          </cell>
          <cell r="C686">
            <v>53.729033748087431</v>
          </cell>
          <cell r="D686">
            <v>50.441380170961502</v>
          </cell>
          <cell r="E686">
            <v>54.698915294097603</v>
          </cell>
          <cell r="F686">
            <v>48.517497033324744</v>
          </cell>
          <cell r="G686">
            <v>55.583821401036083</v>
          </cell>
          <cell r="H686">
            <v>56.807259639904927</v>
          </cell>
          <cell r="I686">
            <v>59.221122668652413</v>
          </cell>
          <cell r="J686">
            <v>63.857025683715683</v>
          </cell>
          <cell r="K686">
            <v>69.484894358049914</v>
          </cell>
          <cell r="L686">
            <v>75.865849858606765</v>
          </cell>
          <cell r="M686">
            <v>82.77343063126429</v>
          </cell>
          <cell r="N686">
            <v>90.556531793557767</v>
          </cell>
          <cell r="O686">
            <v>100</v>
          </cell>
          <cell r="P686">
            <v>108.09397372453464</v>
          </cell>
          <cell r="Q686">
            <v>116.895006572529</v>
          </cell>
          <cell r="R686">
            <v>128.0088282895363</v>
          </cell>
          <cell r="S686">
            <v>138.23330537126006</v>
          </cell>
          <cell r="T686">
            <v>147.76072383107444</v>
          </cell>
          <cell r="U686">
            <v>150.8901163570591</v>
          </cell>
        </row>
        <row r="688">
          <cell r="A688" t="str">
            <v>Hotels &amp; Restaurants</v>
          </cell>
          <cell r="B688">
            <v>51.392653628236488</v>
          </cell>
          <cell r="C688">
            <v>51.754166137520762</v>
          </cell>
          <cell r="D688">
            <v>60.639249725883261</v>
          </cell>
          <cell r="E688">
            <v>73.080553725030001</v>
          </cell>
          <cell r="F688">
            <v>69.650820999776229</v>
          </cell>
          <cell r="G688">
            <v>48.451854654921746</v>
          </cell>
          <cell r="H688">
            <v>50.746894920916539</v>
          </cell>
          <cell r="I688">
            <v>47.801887872166404</v>
          </cell>
          <cell r="J688">
            <v>49.42890331161189</v>
          </cell>
          <cell r="K688">
            <v>54.117126903640703</v>
          </cell>
          <cell r="L688">
            <v>60.850008277033396</v>
          </cell>
          <cell r="M688">
            <v>72.661288980656707</v>
          </cell>
          <cell r="N688">
            <v>90.774692023173614</v>
          </cell>
          <cell r="O688">
            <v>100</v>
          </cell>
          <cell r="P688">
            <v>104.40688137483434</v>
          </cell>
          <cell r="Q688">
            <v>113.79031840163583</v>
          </cell>
          <cell r="R688">
            <v>124.05283879022677</v>
          </cell>
          <cell r="S688">
            <v>109.97452914188379</v>
          </cell>
          <cell r="T688">
            <v>120.87801881893418</v>
          </cell>
          <cell r="U688">
            <v>119.2602750250888</v>
          </cell>
        </row>
        <row r="689">
          <cell r="A689" t="str">
            <v>Hotels</v>
          </cell>
          <cell r="B689">
            <v>56.377996784790632</v>
          </cell>
          <cell r="C689">
            <v>54.627105612637138</v>
          </cell>
          <cell r="D689">
            <v>63.88131683791147</v>
          </cell>
          <cell r="E689">
            <v>76.238904032990803</v>
          </cell>
          <cell r="F689">
            <v>73.844970993220073</v>
          </cell>
          <cell r="G689">
            <v>46.707905221220372</v>
          </cell>
          <cell r="H689">
            <v>48.706926679247907</v>
          </cell>
          <cell r="I689">
            <v>44.991961976654778</v>
          </cell>
          <cell r="J689">
            <v>46.229118613266223</v>
          </cell>
          <cell r="K689">
            <v>51.076396169707131</v>
          </cell>
          <cell r="L689">
            <v>56.431926974619714</v>
          </cell>
          <cell r="M689">
            <v>70.178933389250005</v>
          </cell>
          <cell r="N689">
            <v>91.221080589921016</v>
          </cell>
          <cell r="O689">
            <v>100</v>
          </cell>
          <cell r="P689">
            <v>103.26763122946809</v>
          </cell>
          <cell r="Q689">
            <v>113.19633745718878</v>
          </cell>
          <cell r="R689">
            <v>124.20143985461662</v>
          </cell>
          <cell r="S689">
            <v>107.51380443139722</v>
          </cell>
          <cell r="T689">
            <v>117.99468791500662</v>
          </cell>
          <cell r="U689">
            <v>116.4185363807926</v>
          </cell>
        </row>
        <row r="690">
          <cell r="A690" t="str">
            <v>Restaurants</v>
          </cell>
          <cell r="B690">
            <v>31.683168316831683</v>
          </cell>
          <cell r="C690">
            <v>40.396039603960396</v>
          </cell>
          <cell r="D690">
            <v>47.821782178217823</v>
          </cell>
          <cell r="E690">
            <v>60.594059405940605</v>
          </cell>
          <cell r="F690">
            <v>53.069306930693081</v>
          </cell>
          <cell r="G690">
            <v>55.346534653465362</v>
          </cell>
          <cell r="H690">
            <v>58.811881188118832</v>
          </cell>
          <cell r="I690">
            <v>58.910891089108929</v>
          </cell>
          <cell r="J690">
            <v>62.079207920792086</v>
          </cell>
          <cell r="K690">
            <v>66.138613861386148</v>
          </cell>
          <cell r="L690">
            <v>78.316831683168331</v>
          </cell>
          <cell r="M690">
            <v>82.47524752475249</v>
          </cell>
          <cell r="N690">
            <v>89.009900990099027</v>
          </cell>
          <cell r="O690">
            <v>100</v>
          </cell>
          <cell r="P690">
            <v>108.91089108910892</v>
          </cell>
          <cell r="Q690">
            <v>116.13861386138615</v>
          </cell>
          <cell r="R690">
            <v>123.46534653465349</v>
          </cell>
          <cell r="S690">
            <v>119.70297029702969</v>
          </cell>
          <cell r="T690">
            <v>132.27722772277227</v>
          </cell>
          <cell r="U690">
            <v>130.49504950495049</v>
          </cell>
        </row>
        <row r="692">
          <cell r="A692" t="str">
            <v>Transport, Storage &amp; Communications</v>
          </cell>
          <cell r="B692">
            <v>44.143562524646093</v>
          </cell>
          <cell r="C692">
            <v>52.593558866496465</v>
          </cell>
          <cell r="D692">
            <v>60.563617298706468</v>
          </cell>
          <cell r="E692">
            <v>56.738054588899629</v>
          </cell>
          <cell r="F692">
            <v>66.032279222147267</v>
          </cell>
          <cell r="G692">
            <v>72.282317057301412</v>
          </cell>
          <cell r="H692">
            <v>73.820373746292361</v>
          </cell>
          <cell r="I692">
            <v>77.505802328194818</v>
          </cell>
          <cell r="J692">
            <v>88.268425192954425</v>
          </cell>
          <cell r="K692">
            <v>106.30032874916986</v>
          </cell>
          <cell r="L692">
            <v>163.37664448967814</v>
          </cell>
          <cell r="M692">
            <v>191.37813849374112</v>
          </cell>
          <cell r="N692">
            <v>189.61674574580454</v>
          </cell>
          <cell r="O692">
            <v>200</v>
          </cell>
          <cell r="P692">
            <v>223.59099530224333</v>
          </cell>
          <cell r="Q692">
            <v>227.57948753956543</v>
          </cell>
          <cell r="R692">
            <v>221.9749283463064</v>
          </cell>
          <cell r="S692">
            <v>223.85005143192137</v>
          </cell>
          <cell r="T692">
            <v>236.2220391623639</v>
          </cell>
          <cell r="U692">
            <v>251.08460031655051</v>
          </cell>
        </row>
        <row r="693">
          <cell r="A693" t="str">
            <v xml:space="preserve">Transport &amp; Storage </v>
          </cell>
          <cell r="B693">
            <v>23.566751138161827</v>
          </cell>
          <cell r="C693">
            <v>26.259764405697222</v>
          </cell>
          <cell r="D693">
            <v>23.775818474382717</v>
          </cell>
          <cell r="E693">
            <v>26.209255086204873</v>
          </cell>
          <cell r="F693">
            <v>28.049415207344421</v>
          </cell>
          <cell r="G693">
            <v>32.186225612740401</v>
          </cell>
          <cell r="H693">
            <v>35.267324812571779</v>
          </cell>
          <cell r="I693">
            <v>41.158339556571732</v>
          </cell>
          <cell r="J693">
            <v>41.314934162790998</v>
          </cell>
          <cell r="K693">
            <v>44.519858775602131</v>
          </cell>
          <cell r="L693">
            <v>86.918140331906756</v>
          </cell>
          <cell r="M693">
            <v>95.569704296865282</v>
          </cell>
          <cell r="N693">
            <v>94.070793917366984</v>
          </cell>
          <cell r="O693">
            <v>100</v>
          </cell>
          <cell r="P693">
            <v>97.294751390697655</v>
          </cell>
          <cell r="Q693">
            <v>99.798579196303066</v>
          </cell>
          <cell r="R693">
            <v>99.596701059882051</v>
          </cell>
          <cell r="S693">
            <v>86.863974127247403</v>
          </cell>
          <cell r="T693">
            <v>98.92252179955689</v>
          </cell>
          <cell r="U693">
            <v>97.894849588717406</v>
          </cell>
        </row>
        <row r="694">
          <cell r="A694" t="str">
            <v xml:space="preserve">  Road</v>
          </cell>
          <cell r="B694">
            <v>16.079399670782387</v>
          </cell>
          <cell r="C694">
            <v>17.789974103844333</v>
          </cell>
          <cell r="D694">
            <v>15.737284784169992</v>
          </cell>
          <cell r="E694">
            <v>15.224112454251401</v>
          </cell>
          <cell r="F694">
            <v>16.934686887313354</v>
          </cell>
          <cell r="G694">
            <v>20.526893196743465</v>
          </cell>
          <cell r="H694">
            <v>23.092754846336401</v>
          </cell>
          <cell r="I694">
            <v>27.540248372297476</v>
          </cell>
          <cell r="J694">
            <v>28.224478145522259</v>
          </cell>
          <cell r="K694">
            <v>30.106110021890416</v>
          </cell>
          <cell r="L694">
            <v>87.159719830106638</v>
          </cell>
          <cell r="M694">
            <v>94.490624889033185</v>
          </cell>
          <cell r="N694">
            <v>93.728718761078881</v>
          </cell>
          <cell r="O694">
            <v>100</v>
          </cell>
          <cell r="P694">
            <v>96.34750384052343</v>
          </cell>
          <cell r="Q694">
            <v>98.749459730796318</v>
          </cell>
          <cell r="R694">
            <v>99.800876983936945</v>
          </cell>
          <cell r="S694">
            <v>85.738508932270705</v>
          </cell>
          <cell r="T694">
            <v>97.716593229922182</v>
          </cell>
          <cell r="U694">
            <v>97.271988047081337</v>
          </cell>
        </row>
        <row r="695">
          <cell r="A695" t="str">
            <v xml:space="preserve">  Sea</v>
          </cell>
          <cell r="B695">
            <v>37.706782698898913</v>
          </cell>
          <cell r="C695">
            <v>40.557316537614099</v>
          </cell>
          <cell r="D695">
            <v>36.751873241796694</v>
          </cell>
          <cell r="E695">
            <v>40.433870101261085</v>
          </cell>
          <cell r="F695">
            <v>41.345980753917516</v>
          </cell>
          <cell r="G695">
            <v>48.843150930053248</v>
          </cell>
          <cell r="H695">
            <v>55.233580924953728</v>
          </cell>
          <cell r="I695">
            <v>70.100818604388607</v>
          </cell>
          <cell r="J695">
            <v>64.507235680250162</v>
          </cell>
          <cell r="K695">
            <v>69.894094058500841</v>
          </cell>
          <cell r="L695">
            <v>89.371739667801023</v>
          </cell>
          <cell r="M695">
            <v>101.54489571422344</v>
          </cell>
          <cell r="N695">
            <v>94.215011777955837</v>
          </cell>
          <cell r="O695">
            <v>100</v>
          </cell>
          <cell r="P695">
            <v>96.136074437589286</v>
          </cell>
          <cell r="Q695">
            <v>96.177448011184154</v>
          </cell>
          <cell r="R695">
            <v>92.793538613070965</v>
          </cell>
          <cell r="S695">
            <v>78.821767656461716</v>
          </cell>
          <cell r="T695">
            <v>97.017756339087128</v>
          </cell>
          <cell r="U695">
            <v>94.710421351750909</v>
          </cell>
        </row>
        <row r="696">
          <cell r="A696" t="str">
            <v xml:space="preserve">  Air</v>
          </cell>
          <cell r="B696">
            <v>40.326714889072278</v>
          </cell>
          <cell r="C696">
            <v>47.303752609349964</v>
          </cell>
          <cell r="D696">
            <v>45.731831642312727</v>
          </cell>
          <cell r="E696">
            <v>67.318316423127328</v>
          </cell>
          <cell r="F696">
            <v>68.761104908005237</v>
          </cell>
          <cell r="G696">
            <v>68.918879557260041</v>
          </cell>
          <cell r="H696">
            <v>69.150929656779454</v>
          </cell>
          <cell r="I696">
            <v>70.750521869993676</v>
          </cell>
          <cell r="J696">
            <v>71.907374144375908</v>
          </cell>
          <cell r="K696">
            <v>79.566969270352914</v>
          </cell>
          <cell r="L696">
            <v>79.630564590514084</v>
          </cell>
          <cell r="M696">
            <v>86.777513471527726</v>
          </cell>
          <cell r="N696">
            <v>90.894703626389628</v>
          </cell>
          <cell r="O696">
            <v>100</v>
          </cell>
          <cell r="P696">
            <v>107.69503373950189</v>
          </cell>
          <cell r="Q696">
            <v>109.84659449487837</v>
          </cell>
          <cell r="R696">
            <v>110.15874557017329</v>
          </cell>
          <cell r="S696">
            <v>110.57332880236903</v>
          </cell>
          <cell r="T696">
            <v>119.00286421670954</v>
          </cell>
          <cell r="U696">
            <v>115.25802223408901</v>
          </cell>
        </row>
        <row r="697">
          <cell r="A697" t="str">
            <v>Auxiliary transport activities and storage</v>
          </cell>
          <cell r="B697">
            <v>39.986075141782109</v>
          </cell>
          <cell r="C697">
            <v>45.548987275797224</v>
          </cell>
          <cell r="D697">
            <v>42.186674309479514</v>
          </cell>
          <cell r="E697">
            <v>52.054382045014094</v>
          </cell>
          <cell r="F697">
            <v>54.921035493004752</v>
          </cell>
          <cell r="G697">
            <v>59.541744081306405</v>
          </cell>
          <cell r="H697">
            <v>62.900398852382089</v>
          </cell>
          <cell r="I697">
            <v>69.305420821701901</v>
          </cell>
          <cell r="J697">
            <v>70.734527123955203</v>
          </cell>
          <cell r="K697">
            <v>76.846351237073236</v>
          </cell>
          <cell r="L697">
            <v>85.532270873633308</v>
          </cell>
          <cell r="M697">
            <v>97.02004489090514</v>
          </cell>
          <cell r="N697">
            <v>95.563944919730332</v>
          </cell>
          <cell r="O697">
            <v>100</v>
          </cell>
          <cell r="P697">
            <v>100.07063421012144</v>
          </cell>
          <cell r="Q697">
            <v>104.36446502019194</v>
          </cell>
          <cell r="R697">
            <v>101.48731576106853</v>
          </cell>
          <cell r="S697">
            <v>92.601615519884618</v>
          </cell>
          <cell r="T697">
            <v>101.9014050115932</v>
          </cell>
          <cell r="U697">
            <v>99.86056322622342</v>
          </cell>
        </row>
        <row r="698">
          <cell r="A698" t="str">
            <v>Communications</v>
          </cell>
          <cell r="B698">
            <v>20.576811386484266</v>
          </cell>
          <cell r="C698">
            <v>26.333794460799247</v>
          </cell>
          <cell r="D698">
            <v>36.787798824323751</v>
          </cell>
          <cell r="E698">
            <v>30.528799502694753</v>
          </cell>
          <cell r="F698">
            <v>37.98286401480285</v>
          </cell>
          <cell r="G698">
            <v>40.096091444561011</v>
          </cell>
          <cell r="H698">
            <v>38.553048933720582</v>
          </cell>
          <cell r="I698">
            <v>36.347462771623093</v>
          </cell>
          <cell r="J698">
            <v>46.953491030163427</v>
          </cell>
          <cell r="K698">
            <v>61.78046997356774</v>
          </cell>
          <cell r="L698">
            <v>76.458504157771401</v>
          </cell>
          <cell r="M698">
            <v>95.808434196875837</v>
          </cell>
          <cell r="N698">
            <v>95.545951828437552</v>
          </cell>
          <cell r="O698">
            <v>100</v>
          </cell>
          <cell r="P698">
            <v>126.29624391154567</v>
          </cell>
          <cell r="Q698">
            <v>127.78090834326238</v>
          </cell>
          <cell r="R698">
            <v>122.37822728642436</v>
          </cell>
          <cell r="S698">
            <v>136.98607730467396</v>
          </cell>
          <cell r="T698">
            <v>137.29951736280702</v>
          </cell>
          <cell r="U698">
            <v>153.18975072783311</v>
          </cell>
        </row>
        <row r="699">
          <cell r="A699" t="str">
            <v>Telcommunication</v>
          </cell>
          <cell r="B699">
            <v>20.389603068874987</v>
          </cell>
          <cell r="C699">
            <v>26.06653193797915</v>
          </cell>
          <cell r="D699">
            <v>36.395268021982162</v>
          </cell>
          <cell r="E699">
            <v>30.04414846763661</v>
          </cell>
          <cell r="F699">
            <v>37.560774405004594</v>
          </cell>
          <cell r="G699">
            <v>39.375234612071637</v>
          </cell>
          <cell r="H699">
            <v>37.67017297967643</v>
          </cell>
          <cell r="I699">
            <v>35.543630956630182</v>
          </cell>
          <cell r="J699">
            <v>44.65738248397124</v>
          </cell>
          <cell r="K699">
            <v>60.063962446857353</v>
          </cell>
          <cell r="L699">
            <v>74.298774356228165</v>
          </cell>
          <cell r="M699">
            <v>93.133860846066355</v>
          </cell>
          <cell r="N699">
            <v>91.335616438356169</v>
          </cell>
          <cell r="O699">
            <v>100</v>
          </cell>
          <cell r="P699">
            <v>121.74657534246577</v>
          </cell>
          <cell r="Q699">
            <v>125.95890410958906</v>
          </cell>
          <cell r="R699">
            <v>120.91709000418484</v>
          </cell>
          <cell r="S699">
            <v>130.61370460861858</v>
          </cell>
          <cell r="T699">
            <v>131.74548612396259</v>
          </cell>
          <cell r="U699">
            <v>152.2093194689663</v>
          </cell>
        </row>
        <row r="700">
          <cell r="A700" t="str">
            <v xml:space="preserve">  Postal &amp; Courier Services</v>
          </cell>
          <cell r="B700">
            <v>25.36585365853659</v>
          </cell>
          <cell r="C700">
            <v>33.170731707317074</v>
          </cell>
          <cell r="D700">
            <v>46.829268292682933</v>
          </cell>
          <cell r="E700">
            <v>42.926829268292686</v>
          </cell>
          <cell r="F700">
            <v>48.780487804878057</v>
          </cell>
          <cell r="G700">
            <v>58.536585365853668</v>
          </cell>
          <cell r="H700">
            <v>61.13821138211383</v>
          </cell>
          <cell r="I700">
            <v>56.910569105691067</v>
          </cell>
          <cell r="J700">
            <v>105.69105691056913</v>
          </cell>
          <cell r="K700">
            <v>105.69105691056913</v>
          </cell>
          <cell r="L700">
            <v>131.70731707317077</v>
          </cell>
          <cell r="M700">
            <v>164.22764227642278</v>
          </cell>
          <cell r="N700">
            <v>203.25203252032523</v>
          </cell>
          <cell r="O700">
            <v>100</v>
          </cell>
          <cell r="P700">
            <v>242.6829268292683</v>
          </cell>
          <cell r="Q700">
            <v>174.39024390243901</v>
          </cell>
          <cell r="R700">
            <v>159.7560975609756</v>
          </cell>
          <cell r="S700">
            <v>299.99999999999994</v>
          </cell>
          <cell r="T700">
            <v>279.37915742793791</v>
          </cell>
          <cell r="U700">
            <v>178.27050997782703</v>
          </cell>
        </row>
        <row r="702">
          <cell r="A702" t="str">
            <v>Financial Intermediation</v>
          </cell>
          <cell r="B702">
            <v>30.806476957737782</v>
          </cell>
          <cell r="C702">
            <v>34.787177294249219</v>
          </cell>
          <cell r="D702">
            <v>37.371965861054328</v>
          </cell>
          <cell r="E702">
            <v>36.25626205654607</v>
          </cell>
          <cell r="F702">
            <v>36.142946793129042</v>
          </cell>
          <cell r="G702">
            <v>40.631171440494384</v>
          </cell>
          <cell r="H702">
            <v>47.923460642722432</v>
          </cell>
          <cell r="I702">
            <v>60.403415416827379</v>
          </cell>
          <cell r="J702">
            <v>58.534643451519699</v>
          </cell>
          <cell r="K702">
            <v>60.710376294452587</v>
          </cell>
          <cell r="L702">
            <v>71.573639678918582</v>
          </cell>
          <cell r="M702">
            <v>78.246590119833584</v>
          </cell>
          <cell r="N702">
            <v>83.358367186809602</v>
          </cell>
          <cell r="O702">
            <v>100</v>
          </cell>
          <cell r="P702">
            <v>102.75224133939926</v>
          </cell>
          <cell r="Q702">
            <v>98.151455081072541</v>
          </cell>
          <cell r="R702">
            <v>93.338308827834666</v>
          </cell>
          <cell r="S702">
            <v>96.62851475790572</v>
          </cell>
          <cell r="T702">
            <v>114.66340362216536</v>
          </cell>
          <cell r="U702">
            <v>126.38969866032927</v>
          </cell>
        </row>
        <row r="703">
          <cell r="A703" t="str">
            <v>Banks &amp; Other Financial Institutions</v>
          </cell>
          <cell r="B703">
            <v>39.234569755454508</v>
          </cell>
          <cell r="C703">
            <v>46.025270097087635</v>
          </cell>
          <cell r="D703">
            <v>48.323267125285987</v>
          </cell>
          <cell r="E703">
            <v>46.197051028202495</v>
          </cell>
          <cell r="F703">
            <v>45.328329821881184</v>
          </cell>
          <cell r="G703">
            <v>51.34665839307074</v>
          </cell>
          <cell r="H703">
            <v>54.029192160029083</v>
          </cell>
          <cell r="I703">
            <v>58.284648753107369</v>
          </cell>
          <cell r="J703">
            <v>60.207907356681645</v>
          </cell>
          <cell r="K703">
            <v>65.332382430575763</v>
          </cell>
          <cell r="L703">
            <v>73.479205555446654</v>
          </cell>
          <cell r="M703">
            <v>86.847384600753884</v>
          </cell>
          <cell r="N703">
            <v>92.846482362696932</v>
          </cell>
          <cell r="O703">
            <v>100</v>
          </cell>
          <cell r="P703">
            <v>101.57419502649263</v>
          </cell>
          <cell r="Q703">
            <v>105.63118249371664</v>
          </cell>
          <cell r="R703">
            <v>108.4702596955994</v>
          </cell>
          <cell r="S703">
            <v>114.97179388107308</v>
          </cell>
          <cell r="T703">
            <v>127.24084253775632</v>
          </cell>
          <cell r="U703">
            <v>133.8346320719848</v>
          </cell>
        </row>
        <row r="704">
          <cell r="A704" t="str">
            <v>Insurance and pension funding</v>
          </cell>
          <cell r="B704">
            <v>10.859170714245911</v>
          </cell>
          <cell r="C704">
            <v>8.189264324931866</v>
          </cell>
          <cell r="D704">
            <v>11.452820767926111</v>
          </cell>
          <cell r="E704">
            <v>12.728761033624592</v>
          </cell>
          <cell r="F704">
            <v>14.40331332730751</v>
          </cell>
          <cell r="G704">
            <v>15.270143160277968</v>
          </cell>
          <cell r="H704">
            <v>33.472635368319771</v>
          </cell>
          <cell r="I704">
            <v>65.418035985691361</v>
          </cell>
          <cell r="J704">
            <v>54.574422753488385</v>
          </cell>
          <cell r="K704">
            <v>49.771178771434741</v>
          </cell>
          <cell r="L704">
            <v>67.063615048369755</v>
          </cell>
          <cell r="M704">
            <v>57.890539757558237</v>
          </cell>
          <cell r="N704">
            <v>60.902238187112246</v>
          </cell>
          <cell r="O704">
            <v>100</v>
          </cell>
          <cell r="P704">
            <v>105.54039889017184</v>
          </cell>
          <cell r="Q704">
            <v>80.448705847192159</v>
          </cell>
          <cell r="R704">
            <v>57.524552944350781</v>
          </cell>
          <cell r="S704">
            <v>53.214302911686232</v>
          </cell>
          <cell r="T704">
            <v>84.895574549842706</v>
          </cell>
          <cell r="U704">
            <v>108.7692986138407</v>
          </cell>
        </row>
        <row r="705">
          <cell r="A705" t="str">
            <v>Auxiliary Financial Intermediation</v>
          </cell>
          <cell r="B705" t="e">
            <v>#DIV/0!</v>
          </cell>
          <cell r="C705" t="e">
            <v>#DIV/0!</v>
          </cell>
          <cell r="D705" t="e">
            <v>#DIV/0!</v>
          </cell>
          <cell r="E705" t="e">
            <v>#DIV/0!</v>
          </cell>
          <cell r="F705" t="e">
            <v>#DIV/0!</v>
          </cell>
          <cell r="G705" t="e">
            <v>#DIV/0!</v>
          </cell>
          <cell r="H705" t="e">
            <v>#DIV/0!</v>
          </cell>
          <cell r="I705" t="e">
            <v>#DIV/0!</v>
          </cell>
          <cell r="J705" t="e">
            <v>#DIV/0!</v>
          </cell>
          <cell r="K705" t="e">
            <v>#DIV/0!</v>
          </cell>
          <cell r="L705" t="e">
            <v>#DIV/0!</v>
          </cell>
          <cell r="M705" t="e">
            <v>#DIV/0!</v>
          </cell>
          <cell r="N705" t="e">
            <v>#DIV/0!</v>
          </cell>
          <cell r="O705" t="e">
            <v>#DIV/0!</v>
          </cell>
          <cell r="P705" t="e">
            <v>#DIV/0!</v>
          </cell>
          <cell r="Q705" t="e">
            <v>#DIV/0!</v>
          </cell>
          <cell r="R705" t="e">
            <v>#DIV/0!</v>
          </cell>
          <cell r="S705" t="e">
            <v>#DIV/0!</v>
          </cell>
          <cell r="T705" t="e">
            <v>#DIV/0!</v>
          </cell>
          <cell r="U705" t="e">
            <v>#DIV/0!</v>
          </cell>
        </row>
        <row r="707">
          <cell r="A707" t="str">
            <v>Real Estate, Renting and Business Services</v>
          </cell>
          <cell r="B707">
            <v>87.923454592797285</v>
          </cell>
          <cell r="C707">
            <v>88.59391354462872</v>
          </cell>
          <cell r="D707">
            <v>89.299659809714441</v>
          </cell>
          <cell r="E707">
            <v>90.042550615067825</v>
          </cell>
          <cell r="F707">
            <v>90.824540936492454</v>
          </cell>
          <cell r="G707">
            <v>91.647688643255194</v>
          </cell>
          <cell r="H707">
            <v>92.514159913531785</v>
          </cell>
          <cell r="I707">
            <v>93.426234934875581</v>
          </cell>
          <cell r="J707">
            <v>94.38631390471113</v>
          </cell>
          <cell r="K707">
            <v>95.396923346643305</v>
          </cell>
          <cell r="L707">
            <v>96.460722759203477</v>
          </cell>
          <cell r="M707">
            <v>97.580511614529968</v>
          </cell>
          <cell r="N707">
            <v>94.349848128393432</v>
          </cell>
          <cell r="O707">
            <v>100</v>
          </cell>
          <cell r="P707">
            <v>101.50054808521935</v>
          </cell>
          <cell r="Q707">
            <v>102.33418591034122</v>
          </cell>
          <cell r="R707">
            <v>103.40434423468372</v>
          </cell>
          <cell r="S707">
            <v>105.0134591064306</v>
          </cell>
          <cell r="T707">
            <v>106.16891990590184</v>
          </cell>
          <cell r="U707">
            <v>107.16540791081496</v>
          </cell>
        </row>
        <row r="708">
          <cell r="A708" t="str">
            <v>Owner Occupied Dwellings</v>
          </cell>
          <cell r="B708">
            <v>87.745456204989836</v>
          </cell>
          <cell r="C708">
            <v>88.425797172620747</v>
          </cell>
          <cell r="D708">
            <v>89.141945559600643</v>
          </cell>
          <cell r="E708">
            <v>89.895785966947912</v>
          </cell>
          <cell r="F708">
            <v>90.689302185208192</v>
          </cell>
          <cell r="G708">
            <v>91.524582414955844</v>
          </cell>
          <cell r="H708">
            <v>92.403824762058647</v>
          </cell>
          <cell r="I708">
            <v>93.329343022166881</v>
          </cell>
          <cell r="J708">
            <v>94.303572769649207</v>
          </cell>
          <cell r="K708">
            <v>95.329077766999063</v>
          </cell>
          <cell r="L708">
            <v>96.40855671157783</v>
          </cell>
          <cell r="M708">
            <v>97.5448503374502</v>
          </cell>
          <cell r="N708">
            <v>98.740948891000102</v>
          </cell>
          <cell r="O708">
            <v>100</v>
          </cell>
          <cell r="P708">
            <v>101.5226649349467</v>
          </cell>
          <cell r="Q708">
            <v>102.36858989880599</v>
          </cell>
          <cell r="R708">
            <v>103.45452148031838</v>
          </cell>
          <cell r="S708">
            <v>105.0873533873026</v>
          </cell>
          <cell r="T708">
            <v>106.25984473255872</v>
          </cell>
          <cell r="U708">
            <v>107.27102015447426</v>
          </cell>
        </row>
        <row r="709">
          <cell r="A709" t="str">
            <v>Real Estate activities</v>
          </cell>
          <cell r="B709">
            <v>89.552789966498068</v>
          </cell>
          <cell r="C709">
            <v>90.132792380470448</v>
          </cell>
          <cell r="D709">
            <v>90.743321237283467</v>
          </cell>
          <cell r="E709">
            <v>91.385983191823499</v>
          </cell>
          <cell r="F709">
            <v>92.062469459760365</v>
          </cell>
          <cell r="G709">
            <v>92.774560268114968</v>
          </cell>
          <cell r="H709">
            <v>93.524129540067193</v>
          </cell>
          <cell r="I709">
            <v>94.313149826332676</v>
          </cell>
          <cell r="J709">
            <v>95.143697496085821</v>
          </cell>
          <cell r="K709">
            <v>96.017958201089129</v>
          </cell>
          <cell r="L709">
            <v>96.938232627408397</v>
          </cell>
          <cell r="M709">
            <v>97.906942549849717</v>
          </cell>
          <cell r="N709">
            <v>54.155237996651415</v>
          </cell>
          <cell r="O709">
            <v>100</v>
          </cell>
          <cell r="P709">
            <v>101.29809813014126</v>
          </cell>
          <cell r="Q709">
            <v>102.01926375799755</v>
          </cell>
          <cell r="R709">
            <v>102.9450391686409</v>
          </cell>
          <cell r="S709">
            <v>104.3370565433402</v>
          </cell>
          <cell r="T709">
            <v>105.33662564613631</v>
          </cell>
          <cell r="U709">
            <v>106.19867014082962</v>
          </cell>
        </row>
        <row r="710">
          <cell r="A710" t="str">
            <v>Renting of machinery equipment</v>
          </cell>
          <cell r="B710" t="e">
            <v>#DIV/0!</v>
          </cell>
          <cell r="C710" t="e">
            <v>#DIV/0!</v>
          </cell>
          <cell r="D710" t="e">
            <v>#DIV/0!</v>
          </cell>
          <cell r="E710" t="e">
            <v>#DIV/0!</v>
          </cell>
          <cell r="F710" t="e">
            <v>#DIV/0!</v>
          </cell>
          <cell r="G710" t="e">
            <v>#DIV/0!</v>
          </cell>
          <cell r="H710" t="e">
            <v>#DIV/0!</v>
          </cell>
          <cell r="I710" t="e">
            <v>#DIV/0!</v>
          </cell>
          <cell r="J710" t="e">
            <v>#DIV/0!</v>
          </cell>
          <cell r="K710" t="e">
            <v>#DIV/0!</v>
          </cell>
          <cell r="L710" t="e">
            <v>#DIV/0!</v>
          </cell>
          <cell r="M710" t="e">
            <v>#DIV/0!</v>
          </cell>
          <cell r="N710" t="e">
            <v>#DIV/0!</v>
          </cell>
          <cell r="O710" t="e">
            <v>#DIV/0!</v>
          </cell>
          <cell r="P710" t="e">
            <v>#DIV/0!</v>
          </cell>
          <cell r="Q710" t="e">
            <v>#DIV/0!</v>
          </cell>
          <cell r="R710" t="e">
            <v>#DIV/0!</v>
          </cell>
          <cell r="S710" t="e">
            <v>#DIV/0!</v>
          </cell>
          <cell r="T710" t="e">
            <v>#DIV/0!</v>
          </cell>
          <cell r="U710" t="e">
            <v>#DIV/0!</v>
          </cell>
        </row>
        <row r="711">
          <cell r="A711" t="str">
            <v>Computer &amp; Related services</v>
          </cell>
          <cell r="B711" t="e">
            <v>#DIV/0!</v>
          </cell>
          <cell r="C711" t="e">
            <v>#DIV/0!</v>
          </cell>
          <cell r="D711" t="e">
            <v>#DIV/0!</v>
          </cell>
          <cell r="E711" t="e">
            <v>#DIV/0!</v>
          </cell>
          <cell r="F711" t="e">
            <v>#DIV/0!</v>
          </cell>
          <cell r="G711" t="e">
            <v>#DIV/0!</v>
          </cell>
          <cell r="H711" t="e">
            <v>#DIV/0!</v>
          </cell>
          <cell r="I711" t="e">
            <v>#DIV/0!</v>
          </cell>
          <cell r="J711" t="e">
            <v>#DIV/0!</v>
          </cell>
          <cell r="K711" t="e">
            <v>#DIV/0!</v>
          </cell>
          <cell r="L711" t="e">
            <v>#DIV/0!</v>
          </cell>
          <cell r="M711" t="e">
            <v>#DIV/0!</v>
          </cell>
          <cell r="N711" t="e">
            <v>#DIV/0!</v>
          </cell>
          <cell r="O711" t="e">
            <v>#DIV/0!</v>
          </cell>
          <cell r="P711" t="e">
            <v>#DIV/0!</v>
          </cell>
          <cell r="Q711" t="e">
            <v>#DIV/0!</v>
          </cell>
          <cell r="R711" t="e">
            <v>#DIV/0!</v>
          </cell>
          <cell r="S711" t="e">
            <v>#DIV/0!</v>
          </cell>
          <cell r="T711" t="e">
            <v>#DIV/0!</v>
          </cell>
          <cell r="U711" t="e">
            <v>#DIV/0!</v>
          </cell>
        </row>
        <row r="712">
          <cell r="A712" t="str">
            <v>Business Services</v>
          </cell>
          <cell r="B712" t="e">
            <v>#DIV/0!</v>
          </cell>
          <cell r="C712" t="e">
            <v>#DIV/0!</v>
          </cell>
          <cell r="D712" t="e">
            <v>#DIV/0!</v>
          </cell>
          <cell r="E712" t="e">
            <v>#DIV/0!</v>
          </cell>
          <cell r="F712" t="e">
            <v>#DIV/0!</v>
          </cell>
          <cell r="G712" t="e">
            <v>#DIV/0!</v>
          </cell>
          <cell r="H712" t="e">
            <v>#DIV/0!</v>
          </cell>
          <cell r="I712" t="e">
            <v>#DIV/0!</v>
          </cell>
          <cell r="J712" t="e">
            <v>#DIV/0!</v>
          </cell>
          <cell r="K712" t="e">
            <v>#DIV/0!</v>
          </cell>
          <cell r="L712" t="e">
            <v>#DIV/0!</v>
          </cell>
          <cell r="M712" t="e">
            <v>#DIV/0!</v>
          </cell>
          <cell r="N712" t="e">
            <v>#DIV/0!</v>
          </cell>
          <cell r="O712" t="e">
            <v>#DIV/0!</v>
          </cell>
          <cell r="P712" t="e">
            <v>#DIV/0!</v>
          </cell>
          <cell r="Q712" t="e">
            <v>#DIV/0!</v>
          </cell>
          <cell r="R712" t="e">
            <v>#DIV/0!</v>
          </cell>
          <cell r="S712" t="e">
            <v>#DIV/0!</v>
          </cell>
          <cell r="T712" t="e">
            <v>#DIV/0!</v>
          </cell>
          <cell r="U712" t="e">
            <v>#DIV/0!</v>
          </cell>
        </row>
        <row r="714">
          <cell r="A714" t="str">
            <v>Public Administration , Defence and</v>
          </cell>
          <cell r="B714" t="e">
            <v>#REF!</v>
          </cell>
          <cell r="C714" t="e">
            <v>#REF!</v>
          </cell>
          <cell r="D714" t="e">
            <v>#REF!</v>
          </cell>
          <cell r="E714" t="e">
            <v>#REF!</v>
          </cell>
          <cell r="F714" t="e">
            <v>#REF!</v>
          </cell>
          <cell r="G714" t="e">
            <v>#REF!</v>
          </cell>
          <cell r="H714" t="e">
            <v>#REF!</v>
          </cell>
          <cell r="I714" t="e">
            <v>#REF!</v>
          </cell>
          <cell r="J714" t="e">
            <v>#REF!</v>
          </cell>
          <cell r="K714" t="e">
            <v>#REF!</v>
          </cell>
          <cell r="L714" t="e">
            <v>#REF!</v>
          </cell>
          <cell r="M714" t="e">
            <v>#REF!</v>
          </cell>
          <cell r="N714" t="e">
            <v>#REF!</v>
          </cell>
          <cell r="O714" t="e">
            <v>#REF!</v>
          </cell>
          <cell r="P714" t="e">
            <v>#REF!</v>
          </cell>
          <cell r="Q714" t="e">
            <v>#REF!</v>
          </cell>
          <cell r="R714" t="e">
            <v>#REF!</v>
          </cell>
          <cell r="S714" t="e">
            <v>#REF!</v>
          </cell>
          <cell r="T714" t="e">
            <v>#REF!</v>
          </cell>
          <cell r="U714" t="e">
            <v>#REF!</v>
          </cell>
        </row>
        <row r="715">
          <cell r="A715" t="str">
            <v>Compulsory Social Security</v>
          </cell>
        </row>
        <row r="716">
          <cell r="A716" t="str">
            <v xml:space="preserve">  Central</v>
          </cell>
          <cell r="B716">
            <v>69.398430688753294</v>
          </cell>
          <cell r="C716">
            <v>72.493461203138637</v>
          </cell>
          <cell r="D716">
            <v>76.620168555652441</v>
          </cell>
          <cell r="E716">
            <v>79.787852368497539</v>
          </cell>
          <cell r="F716">
            <v>81.299040976460347</v>
          </cell>
          <cell r="G716">
            <v>81.255448997384491</v>
          </cell>
          <cell r="H716">
            <v>82.926474861958738</v>
          </cell>
          <cell r="I716">
            <v>85.585585585585605</v>
          </cell>
          <cell r="J716">
            <v>88.026736413833191</v>
          </cell>
          <cell r="K716">
            <v>90.453356582388849</v>
          </cell>
          <cell r="L716">
            <v>93.40308049985471</v>
          </cell>
          <cell r="M716">
            <v>96.222028480092987</v>
          </cell>
          <cell r="N716">
            <v>99.128160418483006</v>
          </cell>
          <cell r="O716">
            <v>100</v>
          </cell>
          <cell r="P716">
            <v>111.55318820701746</v>
          </cell>
          <cell r="Q716">
            <v>117.55037189060408</v>
          </cell>
          <cell r="R716">
            <v>129.98309831132886</v>
          </cell>
          <cell r="S716">
            <v>139.65705581565504</v>
          </cell>
          <cell r="T716">
            <v>138.1565219034988</v>
          </cell>
          <cell r="U716">
            <v>139.97059133928394</v>
          </cell>
        </row>
        <row r="717">
          <cell r="A717" t="str">
            <v xml:space="preserve">  NIS</v>
          </cell>
          <cell r="B717">
            <v>31.034482758620697</v>
          </cell>
          <cell r="C717">
            <v>58.620689655172406</v>
          </cell>
          <cell r="D717">
            <v>75.862068965517267</v>
          </cell>
          <cell r="E717">
            <v>62.068965517241395</v>
          </cell>
          <cell r="F717">
            <v>65.517241379310349</v>
          </cell>
          <cell r="G717">
            <v>68.965517241379317</v>
          </cell>
          <cell r="H717">
            <v>72.41379310344827</v>
          </cell>
          <cell r="I717">
            <v>79.310344827586206</v>
          </cell>
          <cell r="J717">
            <v>86.206896551724128</v>
          </cell>
          <cell r="K717">
            <v>75.862068965517267</v>
          </cell>
          <cell r="L717">
            <v>79.310344827586206</v>
          </cell>
          <cell r="M717">
            <v>96.551724137931046</v>
          </cell>
          <cell r="N717">
            <v>96.551724137931046</v>
          </cell>
          <cell r="O717">
            <v>100</v>
          </cell>
          <cell r="P717">
            <v>103.448275862069</v>
          </cell>
          <cell r="Q717">
            <v>89.655172413793096</v>
          </cell>
          <cell r="R717">
            <v>82.758620689655174</v>
          </cell>
          <cell r="S717">
            <v>82.758620689655174</v>
          </cell>
          <cell r="T717">
            <v>117.24137931034481</v>
          </cell>
          <cell r="U717">
            <v>131.0344827586207</v>
          </cell>
        </row>
        <row r="719">
          <cell r="A719" t="str">
            <v>Education</v>
          </cell>
          <cell r="B719" t="e">
            <v>#DIV/0!</v>
          </cell>
          <cell r="C719" t="e">
            <v>#DIV/0!</v>
          </cell>
          <cell r="D719" t="e">
            <v>#DIV/0!</v>
          </cell>
          <cell r="E719" t="e">
            <v>#DIV/0!</v>
          </cell>
          <cell r="F719" t="e">
            <v>#DIV/0!</v>
          </cell>
          <cell r="G719" t="e">
            <v>#DIV/0!</v>
          </cell>
          <cell r="H719" t="e">
            <v>#DIV/0!</v>
          </cell>
          <cell r="I719" t="e">
            <v>#DIV/0!</v>
          </cell>
          <cell r="J719" t="e">
            <v>#DIV/0!</v>
          </cell>
          <cell r="K719" t="e">
            <v>#DIV/0!</v>
          </cell>
          <cell r="L719" t="e">
            <v>#DIV/0!</v>
          </cell>
          <cell r="M719" t="e">
            <v>#DIV/0!</v>
          </cell>
          <cell r="N719" t="e">
            <v>#DIV/0!</v>
          </cell>
          <cell r="O719" t="e">
            <v>#REF!</v>
          </cell>
          <cell r="P719" t="e">
            <v>#REF!</v>
          </cell>
          <cell r="Q719" t="e">
            <v>#REF!</v>
          </cell>
          <cell r="R719" t="e">
            <v>#REF!</v>
          </cell>
          <cell r="S719" t="e">
            <v>#REF!</v>
          </cell>
          <cell r="T719" t="e">
            <v>#REF!</v>
          </cell>
          <cell r="U719" t="e">
            <v>#REF!</v>
          </cell>
        </row>
        <row r="720">
          <cell r="A720" t="str">
            <v>Public</v>
          </cell>
          <cell r="B720" t="e">
            <v>#DIV/0!</v>
          </cell>
          <cell r="C720" t="e">
            <v>#DIV/0!</v>
          </cell>
          <cell r="D720" t="e">
            <v>#DIV/0!</v>
          </cell>
          <cell r="E720" t="e">
            <v>#DIV/0!</v>
          </cell>
          <cell r="F720" t="e">
            <v>#DIV/0!</v>
          </cell>
          <cell r="G720" t="e">
            <v>#DIV/0!</v>
          </cell>
          <cell r="H720" t="e">
            <v>#DIV/0!</v>
          </cell>
          <cell r="I720" t="e">
            <v>#DIV/0!</v>
          </cell>
          <cell r="J720" t="e">
            <v>#DIV/0!</v>
          </cell>
          <cell r="K720" t="e">
            <v>#DIV/0!</v>
          </cell>
          <cell r="L720" t="e">
            <v>#DIV/0!</v>
          </cell>
          <cell r="M720" t="e">
            <v>#DIV/0!</v>
          </cell>
          <cell r="N720" t="e">
            <v>#DIV/0!</v>
          </cell>
          <cell r="O720">
            <v>100</v>
          </cell>
          <cell r="P720">
            <v>96.148989898989868</v>
          </cell>
          <cell r="Q720">
            <v>103.53535353535355</v>
          </cell>
          <cell r="R720">
            <v>91.792929292929287</v>
          </cell>
          <cell r="S720">
            <v>93.623737373737342</v>
          </cell>
          <cell r="T720">
            <v>91.035353535353522</v>
          </cell>
          <cell r="U720">
            <v>100.75757575757574</v>
          </cell>
        </row>
        <row r="721">
          <cell r="A721" t="str">
            <v>Private</v>
          </cell>
          <cell r="B721" t="e">
            <v>#REF!</v>
          </cell>
          <cell r="C721" t="e">
            <v>#REF!</v>
          </cell>
          <cell r="D721" t="e">
            <v>#REF!</v>
          </cell>
          <cell r="E721" t="e">
            <v>#REF!</v>
          </cell>
          <cell r="F721" t="e">
            <v>#REF!</v>
          </cell>
          <cell r="G721" t="e">
            <v>#REF!</v>
          </cell>
          <cell r="H721" t="e">
            <v>#REF!</v>
          </cell>
          <cell r="I721" t="e">
            <v>#REF!</v>
          </cell>
          <cell r="J721" t="e">
            <v>#REF!</v>
          </cell>
          <cell r="K721" t="e">
            <v>#REF!</v>
          </cell>
          <cell r="L721" t="e">
            <v>#REF!</v>
          </cell>
          <cell r="M721" t="e">
            <v>#REF!</v>
          </cell>
          <cell r="N721" t="e">
            <v>#REF!</v>
          </cell>
          <cell r="O721" t="e">
            <v>#REF!</v>
          </cell>
          <cell r="P721" t="e">
            <v>#REF!</v>
          </cell>
          <cell r="Q721" t="e">
            <v>#REF!</v>
          </cell>
          <cell r="R721" t="e">
            <v>#REF!</v>
          </cell>
          <cell r="S721" t="e">
            <v>#REF!</v>
          </cell>
          <cell r="T721" t="e">
            <v>#REF!</v>
          </cell>
          <cell r="U721" t="e">
            <v>#REF!</v>
          </cell>
        </row>
        <row r="723">
          <cell r="A723" t="str">
            <v>Health &amp; Social Work</v>
          </cell>
          <cell r="B723" t="e">
            <v>#DIV/0!</v>
          </cell>
          <cell r="C723" t="e">
            <v>#DIV/0!</v>
          </cell>
          <cell r="D723" t="e">
            <v>#DIV/0!</v>
          </cell>
          <cell r="E723" t="e">
            <v>#DIV/0!</v>
          </cell>
          <cell r="F723" t="e">
            <v>#DIV/0!</v>
          </cell>
          <cell r="G723" t="e">
            <v>#DIV/0!</v>
          </cell>
          <cell r="H723" t="e">
            <v>#DIV/0!</v>
          </cell>
          <cell r="I723" t="e">
            <v>#DIV/0!</v>
          </cell>
          <cell r="J723" t="e">
            <v>#DIV/0!</v>
          </cell>
          <cell r="K723" t="e">
            <v>#DIV/0!</v>
          </cell>
          <cell r="L723" t="e">
            <v>#DIV/0!</v>
          </cell>
          <cell r="M723" t="e">
            <v>#DIV/0!</v>
          </cell>
          <cell r="N723" t="e">
            <v>#DIV/0!</v>
          </cell>
          <cell r="O723">
            <v>100</v>
          </cell>
          <cell r="P723">
            <v>109.75007265329846</v>
          </cell>
          <cell r="Q723">
            <v>110.43594092623334</v>
          </cell>
          <cell r="R723">
            <v>115.23795249904589</v>
          </cell>
          <cell r="S723">
            <v>116.03738086373328</v>
          </cell>
          <cell r="T723">
            <v>123.49582018764866</v>
          </cell>
          <cell r="U723">
            <v>123.77499841750128</v>
          </cell>
        </row>
        <row r="724">
          <cell r="A724" t="str">
            <v>Public</v>
          </cell>
          <cell r="B724" t="e">
            <v>#DIV/0!</v>
          </cell>
          <cell r="C724" t="e">
            <v>#DIV/0!</v>
          </cell>
          <cell r="D724" t="e">
            <v>#DIV/0!</v>
          </cell>
          <cell r="E724" t="e">
            <v>#DIV/0!</v>
          </cell>
          <cell r="F724" t="e">
            <v>#DIV/0!</v>
          </cell>
          <cell r="G724" t="e">
            <v>#DIV/0!</v>
          </cell>
          <cell r="H724" t="e">
            <v>#DIV/0!</v>
          </cell>
          <cell r="I724" t="e">
            <v>#DIV/0!</v>
          </cell>
          <cell r="J724" t="e">
            <v>#DIV/0!</v>
          </cell>
          <cell r="K724" t="e">
            <v>#DIV/0!</v>
          </cell>
          <cell r="L724" t="e">
            <v>#DIV/0!</v>
          </cell>
          <cell r="M724" t="e">
            <v>#DIV/0!</v>
          </cell>
          <cell r="N724" t="e">
            <v>#DIV/0!</v>
          </cell>
          <cell r="O724">
            <v>100</v>
          </cell>
          <cell r="P724">
            <v>109.75007265329846</v>
          </cell>
          <cell r="Q724">
            <v>107.11249563548979</v>
          </cell>
          <cell r="R724">
            <v>111.16788340058427</v>
          </cell>
          <cell r="S724">
            <v>111.939076894615</v>
          </cell>
          <cell r="T724">
            <v>117.52499440512598</v>
          </cell>
          <cell r="U724">
            <v>114.17441642603652</v>
          </cell>
        </row>
        <row r="725">
          <cell r="A725" t="str">
            <v>Private</v>
          </cell>
          <cell r="B725">
            <v>21.258355129322872</v>
          </cell>
          <cell r="C725">
            <v>27.041557686718974</v>
          </cell>
          <cell r="D725">
            <v>30.761406567858181</v>
          </cell>
          <cell r="E725">
            <v>32.243533856437089</v>
          </cell>
          <cell r="F725">
            <v>41.891891891891895</v>
          </cell>
          <cell r="G725">
            <v>46.890438825922701</v>
          </cell>
          <cell r="H725">
            <v>56.378959604766052</v>
          </cell>
          <cell r="I725">
            <v>59.168846265620459</v>
          </cell>
          <cell r="J725">
            <v>61.217669282185419</v>
          </cell>
          <cell r="K725">
            <v>66.158093577448412</v>
          </cell>
          <cell r="L725">
            <v>79.235687300203423</v>
          </cell>
          <cell r="M725">
            <v>85.294972391746597</v>
          </cell>
          <cell r="N725">
            <v>96.54170299331588</v>
          </cell>
          <cell r="O725">
            <v>100</v>
          </cell>
          <cell r="P725">
            <v>109.75007265329846</v>
          </cell>
          <cell r="Q725">
            <v>116.15122218993186</v>
          </cell>
          <cell r="R725">
            <v>122.23719203074039</v>
          </cell>
          <cell r="S725">
            <v>123.08517549807874</v>
          </cell>
          <cell r="T725">
            <v>133.76376376376376</v>
          </cell>
          <cell r="U725">
            <v>140.28498175594947</v>
          </cell>
        </row>
        <row r="727">
          <cell r="A727" t="str">
            <v>Other Community, Social  &amp; Personal services</v>
          </cell>
          <cell r="B727" t="e">
            <v>#DIV/0!</v>
          </cell>
          <cell r="C727" t="e">
            <v>#DIV/0!</v>
          </cell>
          <cell r="D727" t="e">
            <v>#DIV/0!</v>
          </cell>
          <cell r="E727" t="e">
            <v>#DIV/0!</v>
          </cell>
          <cell r="F727" t="e">
            <v>#DIV/0!</v>
          </cell>
          <cell r="G727" t="e">
            <v>#DIV/0!</v>
          </cell>
          <cell r="H727" t="e">
            <v>#DIV/0!</v>
          </cell>
          <cell r="I727" t="e">
            <v>#DIV/0!</v>
          </cell>
          <cell r="J727" t="e">
            <v>#DIV/0!</v>
          </cell>
          <cell r="K727" t="e">
            <v>#DIV/0!</v>
          </cell>
          <cell r="L727" t="e">
            <v>#DIV/0!</v>
          </cell>
          <cell r="M727" t="e">
            <v>#DIV/0!</v>
          </cell>
          <cell r="N727" t="e">
            <v>#DIV/0!</v>
          </cell>
          <cell r="O727" t="e">
            <v>#DIV/0!</v>
          </cell>
          <cell r="P727" t="e">
            <v>#DIV/0!</v>
          </cell>
          <cell r="Q727" t="e">
            <v>#DIV/0!</v>
          </cell>
          <cell r="R727" t="e">
            <v>#DIV/0!</v>
          </cell>
          <cell r="S727" t="e">
            <v>#DIV/0!</v>
          </cell>
          <cell r="T727" t="e">
            <v>#DIV/0!</v>
          </cell>
          <cell r="U727" t="e">
            <v>#DIV/0!</v>
          </cell>
        </row>
        <row r="729">
          <cell r="A729" t="str">
            <v>Private Households with Employed Persons</v>
          </cell>
        </row>
        <row r="731">
          <cell r="A731" t="str">
            <v>Less FISM</v>
          </cell>
          <cell r="B731">
            <v>39.234569755454515</v>
          </cell>
          <cell r="C731">
            <v>46.025270097087642</v>
          </cell>
          <cell r="D731">
            <v>48.323267125285994</v>
          </cell>
          <cell r="E731">
            <v>46.197051028202502</v>
          </cell>
          <cell r="F731">
            <v>45.328329821881184</v>
          </cell>
          <cell r="G731">
            <v>51.346658393070769</v>
          </cell>
          <cell r="H731">
            <v>54.029192160029091</v>
          </cell>
          <cell r="I731">
            <v>58.284648753107383</v>
          </cell>
          <cell r="J731">
            <v>60.207907356681666</v>
          </cell>
          <cell r="K731">
            <v>65.332382430575777</v>
          </cell>
          <cell r="L731">
            <v>73.479205555446683</v>
          </cell>
          <cell r="M731">
            <v>86.847384600753912</v>
          </cell>
          <cell r="N731">
            <v>92.84648236269696</v>
          </cell>
          <cell r="O731">
            <v>100</v>
          </cell>
          <cell r="P731">
            <v>101.57419502649265</v>
          </cell>
          <cell r="Q731">
            <v>105.63118249371664</v>
          </cell>
          <cell r="R731">
            <v>108.47025969559942</v>
          </cell>
          <cell r="S731">
            <v>114.9717938810731</v>
          </cell>
          <cell r="T731">
            <v>127.24084253775632</v>
          </cell>
          <cell r="U731">
            <v>133.83463207198483</v>
          </cell>
        </row>
        <row r="733">
          <cell r="A733" t="str">
            <v>TOTAL</v>
          </cell>
          <cell r="B733" t="e">
            <v>#REF!</v>
          </cell>
          <cell r="C733" t="e">
            <v>#REF!</v>
          </cell>
          <cell r="D733" t="e">
            <v>#REF!</v>
          </cell>
          <cell r="E733" t="e">
            <v>#REF!</v>
          </cell>
          <cell r="F733" t="e">
            <v>#REF!</v>
          </cell>
          <cell r="G733" t="e">
            <v>#REF!</v>
          </cell>
          <cell r="H733" t="e">
            <v>#REF!</v>
          </cell>
          <cell r="I733" t="e">
            <v>#REF!</v>
          </cell>
          <cell r="J733" t="e">
            <v>#REF!</v>
          </cell>
          <cell r="K733" t="e">
            <v>#REF!</v>
          </cell>
          <cell r="L733" t="e">
            <v>#REF!</v>
          </cell>
          <cell r="M733" t="e">
            <v>#REF!</v>
          </cell>
          <cell r="N733" t="e">
            <v>#REF!</v>
          </cell>
          <cell r="O733" t="e">
            <v>#REF!</v>
          </cell>
          <cell r="P733" t="e">
            <v>#REF!</v>
          </cell>
          <cell r="Q733" t="e">
            <v>#REF!</v>
          </cell>
          <cell r="R733" t="e">
            <v>#REF!</v>
          </cell>
          <cell r="S733" t="e">
            <v>#REF!</v>
          </cell>
          <cell r="T733" t="e">
            <v>#REF!</v>
          </cell>
          <cell r="U733" t="e">
            <v>#REF!</v>
          </cell>
        </row>
        <row r="734">
          <cell r="A734" t="str">
            <v>SOURCE:  Grenada Statistical Office \ ECCB</v>
          </cell>
        </row>
        <row r="735">
          <cell r="A735" t="str">
            <v>Date:  21 May 2010</v>
          </cell>
        </row>
        <row r="736">
          <cell r="T736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4VA"/>
      <sheetName val="2005VA"/>
      <sheetName val="Dissemination"/>
      <sheetName val="Nominal_Chg_"/>
      <sheetName val="SATAP_GDP"/>
      <sheetName val="Detailed_Series"/>
      <sheetName val="%_of_GDP"/>
      <sheetName val="Percent_Chg_"/>
      <sheetName val="Graphs_-Comp_notes"/>
      <sheetName val="CEBOPS"/>
      <sheetName val="TVE"/>
      <sheetName val="Nominal_Chg_1"/>
      <sheetName val="SATAP_GDP1"/>
      <sheetName val="Detailed_Series1"/>
      <sheetName val="%_of_GDP1"/>
      <sheetName val="Percent_Chg_1"/>
      <sheetName val="Graphs_-Comp_notes1"/>
      <sheetName val="Nominal_Chg_2"/>
      <sheetName val="SATAP_GDP2"/>
      <sheetName val="Detailed_Series2"/>
      <sheetName val="%_of_GDP2"/>
      <sheetName val="Percent_Chg_2"/>
      <sheetName val="Graphs_-Comp_notes2"/>
      <sheetName val="Nominal Chg."/>
      <sheetName val="SATAP GDP"/>
      <sheetName val="Detailed Series"/>
      <sheetName val="% of GDP"/>
      <sheetName val="Percent Chg."/>
      <sheetName val="Graphs -Comp notes"/>
    </sheetNames>
    <sheetDataSet>
      <sheetData sheetId="0" refreshError="1"/>
      <sheetData sheetId="1" refreshError="1"/>
      <sheetData sheetId="2" refreshError="1"/>
      <sheetData sheetId="3"/>
      <sheetData sheetId="4">
        <row r="1">
          <cell r="A1" t="str">
            <v>ST. VINCENT AND THE GRENADINES</v>
          </cell>
        </row>
        <row r="2">
          <cell r="A2" t="str">
            <v>GROSS DOMESTIC PRODUCT BY ECONOMIC ACTIVITY</v>
          </cell>
        </row>
        <row r="3">
          <cell r="A3" t="str">
            <v xml:space="preserve"> AT FACTOR COST, IN CURRENT PRICES: 1998 -2008 (EC$ Million)</v>
          </cell>
        </row>
        <row r="4">
          <cell r="A4" t="str">
            <v>Table 1</v>
          </cell>
        </row>
        <row r="5">
          <cell r="A5" t="str">
            <v>SECTOR</v>
          </cell>
          <cell r="B5" t="str">
            <v>1977</v>
          </cell>
          <cell r="C5" t="str">
            <v>1978</v>
          </cell>
          <cell r="D5" t="str">
            <v>1979</v>
          </cell>
          <cell r="E5" t="str">
            <v>1980</v>
          </cell>
          <cell r="F5" t="str">
            <v>1981</v>
          </cell>
          <cell r="G5" t="str">
            <v>1982</v>
          </cell>
          <cell r="H5" t="str">
            <v>1983</v>
          </cell>
          <cell r="I5" t="str">
            <v>1984</v>
          </cell>
          <cell r="J5" t="str">
            <v>1985</v>
          </cell>
          <cell r="K5" t="str">
            <v>1986</v>
          </cell>
          <cell r="L5" t="str">
            <v>1987</v>
          </cell>
          <cell r="M5" t="str">
            <v>1988</v>
          </cell>
          <cell r="N5" t="str">
            <v>1989</v>
          </cell>
          <cell r="O5" t="str">
            <v>1990</v>
          </cell>
          <cell r="P5" t="str">
            <v>1991</v>
          </cell>
          <cell r="Q5" t="str">
            <v>1992</v>
          </cell>
          <cell r="R5" t="str">
            <v>1993</v>
          </cell>
          <cell r="S5" t="str">
            <v>1994</v>
          </cell>
          <cell r="T5" t="str">
            <v>1995</v>
          </cell>
          <cell r="U5" t="str">
            <v>1996</v>
          </cell>
        </row>
        <row r="6">
          <cell r="U6" t="str">
            <v xml:space="preserve"> </v>
          </cell>
        </row>
        <row r="7">
          <cell r="A7" t="str">
            <v>Agriculture</v>
          </cell>
          <cell r="B7">
            <v>16.22</v>
          </cell>
          <cell r="C7">
            <v>23.94</v>
          </cell>
          <cell r="D7">
            <v>24.599999999999998</v>
          </cell>
          <cell r="E7">
            <v>23.2</v>
          </cell>
          <cell r="F7">
            <v>33.68</v>
          </cell>
          <cell r="G7">
            <v>35.46</v>
          </cell>
          <cell r="H7">
            <v>36.269999999999996</v>
          </cell>
          <cell r="I7">
            <v>46.95</v>
          </cell>
          <cell r="J7">
            <v>50.390000000000008</v>
          </cell>
          <cell r="K7">
            <v>56.550000000000004</v>
          </cell>
          <cell r="L7">
            <v>56.730000000000004</v>
          </cell>
          <cell r="M7">
            <v>77.529999999999987</v>
          </cell>
          <cell r="N7">
            <v>79.210000000000008</v>
          </cell>
          <cell r="O7">
            <v>95.980000000000018</v>
          </cell>
          <cell r="P7">
            <v>90.169999999999987</v>
          </cell>
          <cell r="Q7">
            <v>104.09</v>
          </cell>
          <cell r="R7">
            <v>81.42</v>
          </cell>
          <cell r="S7">
            <v>61.46</v>
          </cell>
          <cell r="T7">
            <v>84.98</v>
          </cell>
          <cell r="U7">
            <v>79.679999999999993</v>
          </cell>
        </row>
        <row r="8">
          <cell r="A8" t="str">
            <v xml:space="preserve">  Crops</v>
          </cell>
          <cell r="B8">
            <v>12.46</v>
          </cell>
          <cell r="C8">
            <v>18.96</v>
          </cell>
          <cell r="D8">
            <v>19.64</v>
          </cell>
          <cell r="E8">
            <v>17.32</v>
          </cell>
          <cell r="F8">
            <v>27.560000000000002</v>
          </cell>
          <cell r="G8">
            <v>28.48</v>
          </cell>
          <cell r="H8">
            <v>28.63</v>
          </cell>
          <cell r="I8">
            <v>37.74</v>
          </cell>
          <cell r="J8">
            <v>39.480000000000004</v>
          </cell>
          <cell r="K8">
            <v>44.910000000000004</v>
          </cell>
          <cell r="L8">
            <v>44.230000000000004</v>
          </cell>
          <cell r="M8">
            <v>64.099999999999994</v>
          </cell>
          <cell r="N8">
            <v>64.800000000000011</v>
          </cell>
          <cell r="O8">
            <v>80.510000000000005</v>
          </cell>
          <cell r="P8">
            <v>73.599999999999994</v>
          </cell>
          <cell r="Q8">
            <v>86.19</v>
          </cell>
          <cell r="R8">
            <v>61.709999999999994</v>
          </cell>
          <cell r="S8">
            <v>40.479999999999997</v>
          </cell>
          <cell r="T8">
            <v>63.06</v>
          </cell>
          <cell r="U8">
            <v>57.12</v>
          </cell>
        </row>
        <row r="9">
          <cell r="A9" t="str">
            <v xml:space="preserve">    Bananas</v>
          </cell>
          <cell r="B9">
            <v>5.37</v>
          </cell>
          <cell r="C9">
            <v>9.42</v>
          </cell>
          <cell r="D9">
            <v>5.63</v>
          </cell>
          <cell r="E9">
            <v>4.26</v>
          </cell>
          <cell r="F9">
            <v>10.67</v>
          </cell>
          <cell r="G9">
            <v>7.82</v>
          </cell>
          <cell r="H9">
            <v>8.61</v>
          </cell>
          <cell r="I9">
            <v>11.4</v>
          </cell>
          <cell r="J9">
            <v>16.38</v>
          </cell>
          <cell r="K9">
            <v>15.74</v>
          </cell>
          <cell r="L9">
            <v>17.71</v>
          </cell>
          <cell r="M9">
            <v>41.21</v>
          </cell>
          <cell r="N9">
            <v>41.27</v>
          </cell>
          <cell r="O9">
            <v>49.56</v>
          </cell>
          <cell r="P9">
            <v>41.62</v>
          </cell>
          <cell r="Q9">
            <v>58.87</v>
          </cell>
          <cell r="R9">
            <v>34.97</v>
          </cell>
          <cell r="S9">
            <v>15.53</v>
          </cell>
          <cell r="T9">
            <v>28.71</v>
          </cell>
          <cell r="U9">
            <v>24.04</v>
          </cell>
        </row>
        <row r="10">
          <cell r="A10" t="str">
            <v xml:space="preserve">    Other Crops</v>
          </cell>
          <cell r="B10">
            <v>7.09</v>
          </cell>
          <cell r="C10">
            <v>9.5399999999999991</v>
          </cell>
          <cell r="D10">
            <v>14.01</v>
          </cell>
          <cell r="E10">
            <v>13.06</v>
          </cell>
          <cell r="F10">
            <v>16.89</v>
          </cell>
          <cell r="G10">
            <v>20.66</v>
          </cell>
          <cell r="H10">
            <v>20.02</v>
          </cell>
          <cell r="I10">
            <v>26.34</v>
          </cell>
          <cell r="J10">
            <v>23.1</v>
          </cell>
          <cell r="K10">
            <v>29.17</v>
          </cell>
          <cell r="L10">
            <v>26.52</v>
          </cell>
          <cell r="M10">
            <v>22.89</v>
          </cell>
          <cell r="N10">
            <v>23.53</v>
          </cell>
          <cell r="O10">
            <v>30.95</v>
          </cell>
          <cell r="P10">
            <v>31.98</v>
          </cell>
          <cell r="Q10">
            <v>27.32</v>
          </cell>
          <cell r="R10">
            <v>26.74</v>
          </cell>
          <cell r="S10">
            <v>24.95</v>
          </cell>
          <cell r="T10">
            <v>34.35</v>
          </cell>
          <cell r="U10">
            <v>33.08</v>
          </cell>
        </row>
        <row r="11">
          <cell r="A11" t="str">
            <v xml:space="preserve">  Livestock</v>
          </cell>
          <cell r="B11">
            <v>1.66</v>
          </cell>
          <cell r="C11">
            <v>2.27</v>
          </cell>
          <cell r="D11">
            <v>2.29</v>
          </cell>
          <cell r="E11">
            <v>2.2999999999999998</v>
          </cell>
          <cell r="F11">
            <v>2.08</v>
          </cell>
          <cell r="G11">
            <v>2.15</v>
          </cell>
          <cell r="H11">
            <v>2.15</v>
          </cell>
          <cell r="I11">
            <v>2.25</v>
          </cell>
          <cell r="J11">
            <v>3.27</v>
          </cell>
          <cell r="K11">
            <v>3.37</v>
          </cell>
          <cell r="L11">
            <v>3.54</v>
          </cell>
          <cell r="M11">
            <v>3.72</v>
          </cell>
          <cell r="N11">
            <v>3.89</v>
          </cell>
          <cell r="O11">
            <v>4.07</v>
          </cell>
          <cell r="P11">
            <v>4.3</v>
          </cell>
          <cell r="Q11">
            <v>4.54</v>
          </cell>
          <cell r="R11">
            <v>4.75</v>
          </cell>
          <cell r="S11">
            <v>4.9000000000000004</v>
          </cell>
          <cell r="T11">
            <v>5.05</v>
          </cell>
          <cell r="U11">
            <v>5.19</v>
          </cell>
        </row>
        <row r="12">
          <cell r="A12" t="str">
            <v xml:space="preserve">  Forestry</v>
          </cell>
          <cell r="B12">
            <v>0.68</v>
          </cell>
          <cell r="C12">
            <v>1.1100000000000001</v>
          </cell>
          <cell r="D12">
            <v>1.36</v>
          </cell>
          <cell r="E12">
            <v>1.4</v>
          </cell>
          <cell r="F12">
            <v>1.33</v>
          </cell>
          <cell r="G12">
            <v>1.48</v>
          </cell>
          <cell r="H12">
            <v>1.77</v>
          </cell>
          <cell r="I12">
            <v>2.0099999999999998</v>
          </cell>
          <cell r="J12">
            <v>2.19</v>
          </cell>
          <cell r="K12">
            <v>2.3199999999999998</v>
          </cell>
          <cell r="L12">
            <v>2.46</v>
          </cell>
          <cell r="M12">
            <v>2.61</v>
          </cell>
          <cell r="N12">
            <v>2.77</v>
          </cell>
          <cell r="O12">
            <v>2.94</v>
          </cell>
          <cell r="P12">
            <v>3.13</v>
          </cell>
          <cell r="Q12">
            <v>3.48</v>
          </cell>
          <cell r="R12">
            <v>4.34</v>
          </cell>
          <cell r="S12">
            <v>4.4800000000000004</v>
          </cell>
          <cell r="T12">
            <v>4.57</v>
          </cell>
          <cell r="U12">
            <v>4.67</v>
          </cell>
        </row>
        <row r="13">
          <cell r="A13" t="str">
            <v xml:space="preserve">  Fishing</v>
          </cell>
          <cell r="B13">
            <v>1.42</v>
          </cell>
          <cell r="C13">
            <v>1.6</v>
          </cell>
          <cell r="D13">
            <v>1.31</v>
          </cell>
          <cell r="E13">
            <v>2.1800000000000002</v>
          </cell>
          <cell r="F13">
            <v>2.71</v>
          </cell>
          <cell r="G13">
            <v>3.35</v>
          </cell>
          <cell r="H13">
            <v>3.72</v>
          </cell>
          <cell r="I13">
            <v>4.95</v>
          </cell>
          <cell r="J13">
            <v>5.45</v>
          </cell>
          <cell r="K13">
            <v>5.95</v>
          </cell>
          <cell r="L13">
            <v>6.5</v>
          </cell>
          <cell r="M13">
            <v>7.1</v>
          </cell>
          <cell r="N13">
            <v>7.75</v>
          </cell>
          <cell r="O13">
            <v>8.4600000000000009</v>
          </cell>
          <cell r="P13">
            <v>9.14</v>
          </cell>
          <cell r="Q13">
            <v>9.8800000000000008</v>
          </cell>
          <cell r="R13">
            <v>10.62</v>
          </cell>
          <cell r="S13">
            <v>11.6</v>
          </cell>
          <cell r="T13">
            <v>12.3</v>
          </cell>
          <cell r="U13">
            <v>12.7</v>
          </cell>
        </row>
        <row r="15">
          <cell r="A15" t="str">
            <v>Mining &amp; Quarrying</v>
          </cell>
          <cell r="B15">
            <v>0.27</v>
          </cell>
          <cell r="C15">
            <v>0.28999999999999998</v>
          </cell>
          <cell r="D15">
            <v>0.39</v>
          </cell>
          <cell r="E15">
            <v>0.5</v>
          </cell>
          <cell r="F15">
            <v>0.56000000000000005</v>
          </cell>
          <cell r="G15">
            <v>0.59</v>
          </cell>
          <cell r="H15">
            <v>0.63</v>
          </cell>
          <cell r="I15">
            <v>0.45</v>
          </cell>
          <cell r="J15">
            <v>0.52</v>
          </cell>
          <cell r="K15">
            <v>0.76</v>
          </cell>
          <cell r="L15">
            <v>0.94</v>
          </cell>
          <cell r="M15">
            <v>0.96</v>
          </cell>
          <cell r="N15">
            <v>1.04</v>
          </cell>
          <cell r="O15">
            <v>1.22</v>
          </cell>
          <cell r="P15">
            <v>1.36</v>
          </cell>
          <cell r="Q15">
            <v>1.55</v>
          </cell>
          <cell r="R15">
            <v>1.81</v>
          </cell>
          <cell r="S15">
            <v>1.93</v>
          </cell>
          <cell r="T15">
            <v>2.04</v>
          </cell>
          <cell r="U15">
            <v>1.99</v>
          </cell>
        </row>
        <row r="17">
          <cell r="A17" t="str">
            <v>Manufacturing</v>
          </cell>
          <cell r="B17">
            <v>6.03</v>
          </cell>
          <cell r="C17">
            <v>10.53</v>
          </cell>
          <cell r="D17">
            <v>13.39</v>
          </cell>
          <cell r="E17">
            <v>14.49</v>
          </cell>
          <cell r="F17">
            <v>18.829999999999998</v>
          </cell>
          <cell r="G17">
            <v>21.18</v>
          </cell>
          <cell r="H17">
            <v>21.74</v>
          </cell>
          <cell r="I17">
            <v>29.54</v>
          </cell>
          <cell r="J17">
            <v>29.29</v>
          </cell>
          <cell r="K17">
            <v>29.35</v>
          </cell>
          <cell r="L17">
            <v>32.72</v>
          </cell>
          <cell r="M17">
            <v>38.21</v>
          </cell>
          <cell r="N17">
            <v>42.99</v>
          </cell>
          <cell r="O17">
            <v>38.51</v>
          </cell>
          <cell r="P17">
            <v>43.35</v>
          </cell>
          <cell r="Q17">
            <v>51.29</v>
          </cell>
          <cell r="R17">
            <v>50.92</v>
          </cell>
          <cell r="S17">
            <v>50.92</v>
          </cell>
          <cell r="T17">
            <v>50.54</v>
          </cell>
          <cell r="U17">
            <v>52.69</v>
          </cell>
        </row>
        <row r="19">
          <cell r="A19" t="str">
            <v>Electricity &amp; Water</v>
          </cell>
          <cell r="B19">
            <v>2.44</v>
          </cell>
          <cell r="C19">
            <v>2.5599999999999996</v>
          </cell>
          <cell r="D19">
            <v>3.0300000000000002</v>
          </cell>
          <cell r="E19">
            <v>3.3600000000000003</v>
          </cell>
          <cell r="F19">
            <v>4.62</v>
          </cell>
          <cell r="G19">
            <v>5.5</v>
          </cell>
          <cell r="H19">
            <v>7.32</v>
          </cell>
          <cell r="I19">
            <v>7.81</v>
          </cell>
          <cell r="J19">
            <v>10.1</v>
          </cell>
          <cell r="K19">
            <v>11.73</v>
          </cell>
          <cell r="L19">
            <v>13.52</v>
          </cell>
          <cell r="M19">
            <v>17.7</v>
          </cell>
          <cell r="N19">
            <v>19.03</v>
          </cell>
          <cell r="O19">
            <v>21.56</v>
          </cell>
          <cell r="P19">
            <v>22.84</v>
          </cell>
          <cell r="Q19">
            <v>24.610000000000003</v>
          </cell>
          <cell r="R19">
            <v>25.39</v>
          </cell>
          <cell r="S19">
            <v>27.89</v>
          </cell>
          <cell r="T19">
            <v>30.18</v>
          </cell>
          <cell r="U19">
            <v>33.44</v>
          </cell>
        </row>
        <row r="20">
          <cell r="A20" t="str">
            <v xml:space="preserve">  Electricity</v>
          </cell>
          <cell r="B20">
            <v>1.9</v>
          </cell>
          <cell r="C20">
            <v>2.0299999999999998</v>
          </cell>
          <cell r="D20">
            <v>1.95</v>
          </cell>
          <cell r="E20">
            <v>2.04</v>
          </cell>
          <cell r="F20">
            <v>2.73</v>
          </cell>
          <cell r="G20">
            <v>3.42</v>
          </cell>
          <cell r="H20">
            <v>5.34</v>
          </cell>
          <cell r="I20">
            <v>5.84</v>
          </cell>
          <cell r="J20">
            <v>7.63</v>
          </cell>
          <cell r="K20">
            <v>8.44</v>
          </cell>
          <cell r="L20">
            <v>10.35</v>
          </cell>
          <cell r="M20">
            <v>14.09</v>
          </cell>
          <cell r="N20">
            <v>15.18</v>
          </cell>
          <cell r="O20">
            <v>18.66</v>
          </cell>
          <cell r="P20">
            <v>19.399999999999999</v>
          </cell>
          <cell r="Q20">
            <v>21.17</v>
          </cell>
          <cell r="R20">
            <v>21.18</v>
          </cell>
          <cell r="S20">
            <v>22.18</v>
          </cell>
          <cell r="T20">
            <v>24.24</v>
          </cell>
          <cell r="U20">
            <v>26.95</v>
          </cell>
        </row>
        <row r="21">
          <cell r="A21" t="str">
            <v xml:space="preserve">  Water</v>
          </cell>
          <cell r="B21">
            <v>0.54</v>
          </cell>
          <cell r="C21">
            <v>0.53</v>
          </cell>
          <cell r="D21">
            <v>1.08</v>
          </cell>
          <cell r="E21">
            <v>1.32</v>
          </cell>
          <cell r="F21">
            <v>1.89</v>
          </cell>
          <cell r="G21">
            <v>2.08</v>
          </cell>
          <cell r="H21">
            <v>1.98</v>
          </cell>
          <cell r="I21">
            <v>1.97</v>
          </cell>
          <cell r="J21">
            <v>2.4700000000000002</v>
          </cell>
          <cell r="K21">
            <v>3.29</v>
          </cell>
          <cell r="L21">
            <v>3.17</v>
          </cell>
          <cell r="M21">
            <v>3.61</v>
          </cell>
          <cell r="N21">
            <v>3.85</v>
          </cell>
          <cell r="O21">
            <v>2.9</v>
          </cell>
          <cell r="P21">
            <v>3.44</v>
          </cell>
          <cell r="Q21">
            <v>3.44</v>
          </cell>
          <cell r="R21">
            <v>4.21</v>
          </cell>
          <cell r="S21">
            <v>5.71</v>
          </cell>
          <cell r="T21">
            <v>5.94</v>
          </cell>
          <cell r="U21">
            <v>6.49</v>
          </cell>
        </row>
        <row r="23">
          <cell r="A23" t="str">
            <v>Construction</v>
          </cell>
          <cell r="B23">
            <v>10.08</v>
          </cell>
          <cell r="C23">
            <v>10.79</v>
          </cell>
          <cell r="D23">
            <v>14.38</v>
          </cell>
          <cell r="E23">
            <v>18.36</v>
          </cell>
          <cell r="F23">
            <v>20.58</v>
          </cell>
          <cell r="G23">
            <v>21.82</v>
          </cell>
          <cell r="H23">
            <v>23.17</v>
          </cell>
          <cell r="I23">
            <v>16.62</v>
          </cell>
          <cell r="J23">
            <v>19.440000000000001</v>
          </cell>
          <cell r="K23">
            <v>28.53</v>
          </cell>
          <cell r="L23">
            <v>31.53</v>
          </cell>
          <cell r="M23">
            <v>33.25</v>
          </cell>
          <cell r="N23">
            <v>35.89</v>
          </cell>
          <cell r="O23">
            <v>42.28</v>
          </cell>
          <cell r="P23">
            <v>46.65</v>
          </cell>
          <cell r="Q23">
            <v>53.13</v>
          </cell>
          <cell r="R23">
            <v>60.65</v>
          </cell>
          <cell r="S23">
            <v>64.180000000000007</v>
          </cell>
          <cell r="T23">
            <v>67.88</v>
          </cell>
          <cell r="U23">
            <v>66.45</v>
          </cell>
        </row>
        <row r="25">
          <cell r="A25" t="str">
            <v>Wholesale &amp; Retail Trade</v>
          </cell>
          <cell r="B25">
            <v>11.11</v>
          </cell>
          <cell r="C25">
            <v>12.8</v>
          </cell>
          <cell r="D25">
            <v>13.9</v>
          </cell>
          <cell r="E25">
            <v>17.66</v>
          </cell>
          <cell r="F25">
            <v>18.39</v>
          </cell>
          <cell r="G25">
            <v>22.61</v>
          </cell>
          <cell r="H25">
            <v>24.36</v>
          </cell>
          <cell r="I25">
            <v>26.09</v>
          </cell>
          <cell r="J25">
            <v>28.7</v>
          </cell>
          <cell r="K25">
            <v>31.61</v>
          </cell>
          <cell r="L25">
            <v>35.5</v>
          </cell>
          <cell r="M25">
            <v>38.85</v>
          </cell>
          <cell r="N25">
            <v>43.63</v>
          </cell>
          <cell r="O25">
            <v>51.7</v>
          </cell>
          <cell r="P25">
            <v>59.19</v>
          </cell>
          <cell r="Q25">
            <v>66.42</v>
          </cell>
          <cell r="R25">
            <v>75.83</v>
          </cell>
          <cell r="S25">
            <v>82.28</v>
          </cell>
          <cell r="T25">
            <v>90</v>
          </cell>
          <cell r="U25">
            <v>95.93</v>
          </cell>
        </row>
        <row r="27">
          <cell r="A27" t="str">
            <v>Hotels &amp; Restaurants</v>
          </cell>
          <cell r="B27">
            <v>1.93</v>
          </cell>
          <cell r="C27">
            <v>1.97</v>
          </cell>
          <cell r="D27">
            <v>2.21</v>
          </cell>
          <cell r="E27">
            <v>2.68</v>
          </cell>
          <cell r="F27">
            <v>3.69</v>
          </cell>
          <cell r="G27">
            <v>4.13</v>
          </cell>
          <cell r="H27">
            <v>4.49</v>
          </cell>
          <cell r="I27">
            <v>4.63</v>
          </cell>
          <cell r="J27">
            <v>4.97</v>
          </cell>
          <cell r="K27">
            <v>5.61</v>
          </cell>
          <cell r="L27">
            <v>6.87</v>
          </cell>
          <cell r="M27">
            <v>7.38</v>
          </cell>
          <cell r="N27">
            <v>8.24</v>
          </cell>
          <cell r="O27">
            <v>10.1</v>
          </cell>
          <cell r="P27">
            <v>11.33</v>
          </cell>
          <cell r="Q27">
            <v>12.79</v>
          </cell>
          <cell r="R27">
            <v>14.37</v>
          </cell>
          <cell r="S27">
            <v>13.93</v>
          </cell>
          <cell r="T27">
            <v>15.76</v>
          </cell>
          <cell r="U27">
            <v>15.54</v>
          </cell>
        </row>
        <row r="29">
          <cell r="A29" t="str">
            <v>Transport</v>
          </cell>
          <cell r="B29">
            <v>10.98</v>
          </cell>
          <cell r="C29">
            <v>13.46</v>
          </cell>
          <cell r="D29">
            <v>15.979999999999999</v>
          </cell>
          <cell r="E29">
            <v>18.300000000000004</v>
          </cell>
          <cell r="F29">
            <v>21.810000000000002</v>
          </cell>
          <cell r="G29">
            <v>25.790000000000003</v>
          </cell>
          <cell r="H29">
            <v>28.880000000000003</v>
          </cell>
          <cell r="I29">
            <v>32.800000000000004</v>
          </cell>
          <cell r="J29">
            <v>35.510000000000005</v>
          </cell>
          <cell r="K29">
            <v>38.92</v>
          </cell>
          <cell r="L29">
            <v>43.25</v>
          </cell>
          <cell r="M29">
            <v>48.4</v>
          </cell>
          <cell r="N29">
            <v>51.53</v>
          </cell>
          <cell r="O29">
            <v>61.91</v>
          </cell>
          <cell r="P29">
            <v>64.930000000000007</v>
          </cell>
          <cell r="Q29">
            <v>67.55</v>
          </cell>
          <cell r="R29">
            <v>69.23</v>
          </cell>
          <cell r="S29">
            <v>70.850000000000009</v>
          </cell>
          <cell r="T29">
            <v>77.88</v>
          </cell>
          <cell r="U29">
            <v>84.99</v>
          </cell>
        </row>
        <row r="30">
          <cell r="A30" t="str">
            <v xml:space="preserve">  Road</v>
          </cell>
          <cell r="B30">
            <v>7.38</v>
          </cell>
          <cell r="C30">
            <v>9.56</v>
          </cell>
          <cell r="D30">
            <v>11.67</v>
          </cell>
          <cell r="E30">
            <v>14.14</v>
          </cell>
          <cell r="F30">
            <v>17.260000000000002</v>
          </cell>
          <cell r="G30">
            <v>19.75</v>
          </cell>
          <cell r="H30">
            <v>22.42</v>
          </cell>
          <cell r="I30">
            <v>24.01</v>
          </cell>
          <cell r="J30">
            <v>24.92</v>
          </cell>
          <cell r="K30">
            <v>26.8</v>
          </cell>
          <cell r="L30">
            <v>28.39</v>
          </cell>
          <cell r="M30">
            <v>30.81</v>
          </cell>
          <cell r="N30">
            <v>32.03</v>
          </cell>
          <cell r="O30">
            <v>41.08</v>
          </cell>
          <cell r="P30">
            <v>44.49</v>
          </cell>
          <cell r="Q30">
            <v>45.19</v>
          </cell>
          <cell r="R30">
            <v>47.04</v>
          </cell>
          <cell r="S30">
            <v>49.45</v>
          </cell>
          <cell r="T30">
            <v>54.34</v>
          </cell>
          <cell r="U30">
            <v>57.69</v>
          </cell>
        </row>
        <row r="31">
          <cell r="A31" t="str">
            <v xml:space="preserve">  Sea</v>
          </cell>
          <cell r="B31">
            <v>3.01</v>
          </cell>
          <cell r="C31">
            <v>3.29</v>
          </cell>
          <cell r="D31">
            <v>3.61</v>
          </cell>
          <cell r="E31">
            <v>3.49</v>
          </cell>
          <cell r="F31">
            <v>3.6</v>
          </cell>
          <cell r="G31">
            <v>4.24</v>
          </cell>
          <cell r="H31">
            <v>4.92</v>
          </cell>
          <cell r="I31">
            <v>6.5</v>
          </cell>
          <cell r="J31">
            <v>6.62</v>
          </cell>
          <cell r="K31">
            <v>8.41</v>
          </cell>
          <cell r="L31">
            <v>9.74</v>
          </cell>
          <cell r="M31">
            <v>12.1</v>
          </cell>
          <cell r="N31">
            <v>13.59</v>
          </cell>
          <cell r="O31">
            <v>14.26</v>
          </cell>
          <cell r="P31">
            <v>13.56</v>
          </cell>
          <cell r="Q31">
            <v>14.87</v>
          </cell>
          <cell r="R31">
            <v>14.27</v>
          </cell>
          <cell r="S31">
            <v>12.84</v>
          </cell>
          <cell r="T31">
            <v>14.35</v>
          </cell>
          <cell r="U31">
            <v>17.739999999999998</v>
          </cell>
        </row>
        <row r="32">
          <cell r="A32" t="str">
            <v xml:space="preserve">  Air</v>
          </cell>
          <cell r="B32">
            <v>0.59</v>
          </cell>
          <cell r="C32">
            <v>0.61</v>
          </cell>
          <cell r="D32">
            <v>0.7</v>
          </cell>
          <cell r="E32">
            <v>0.67</v>
          </cell>
          <cell r="F32">
            <v>0.95</v>
          </cell>
          <cell r="G32">
            <v>1.8</v>
          </cell>
          <cell r="H32">
            <v>1.54</v>
          </cell>
          <cell r="I32">
            <v>2.29</v>
          </cell>
          <cell r="J32">
            <v>3.97</v>
          </cell>
          <cell r="K32">
            <v>3.71</v>
          </cell>
          <cell r="L32">
            <v>5.12</v>
          </cell>
          <cell r="M32">
            <v>5.49</v>
          </cell>
          <cell r="N32">
            <v>5.91</v>
          </cell>
          <cell r="O32">
            <v>6.57</v>
          </cell>
          <cell r="P32">
            <v>6.88</v>
          </cell>
          <cell r="Q32">
            <v>7.49</v>
          </cell>
          <cell r="R32">
            <v>7.92</v>
          </cell>
          <cell r="S32">
            <v>8.56</v>
          </cell>
          <cell r="T32">
            <v>9.19</v>
          </cell>
          <cell r="U32">
            <v>9.56</v>
          </cell>
        </row>
        <row r="34">
          <cell r="A34" t="str">
            <v>Communications</v>
          </cell>
          <cell r="B34">
            <v>3.1</v>
          </cell>
          <cell r="C34">
            <v>4.0600000000000005</v>
          </cell>
          <cell r="D34">
            <v>5.82</v>
          </cell>
          <cell r="E34">
            <v>5.47</v>
          </cell>
          <cell r="F34">
            <v>7.3999999999999995</v>
          </cell>
          <cell r="G34">
            <v>8.77</v>
          </cell>
          <cell r="H34">
            <v>9.06</v>
          </cell>
          <cell r="I34">
            <v>8.5399999999999991</v>
          </cell>
          <cell r="J34">
            <v>10.94</v>
          </cell>
          <cell r="K34">
            <v>14.49</v>
          </cell>
          <cell r="L34">
            <v>17.93</v>
          </cell>
          <cell r="M34">
            <v>22.470000000000002</v>
          </cell>
          <cell r="N34">
            <v>27.92</v>
          </cell>
          <cell r="O34">
            <v>31.02</v>
          </cell>
          <cell r="P34">
            <v>37.54</v>
          </cell>
          <cell r="Q34">
            <v>38.21</v>
          </cell>
          <cell r="R34">
            <v>40.840000000000003</v>
          </cell>
          <cell r="S34">
            <v>45.160000000000004</v>
          </cell>
          <cell r="T34">
            <v>46.22</v>
          </cell>
          <cell r="U34">
            <v>51.78</v>
          </cell>
        </row>
        <row r="35">
          <cell r="A35" t="str">
            <v xml:space="preserve">  Telecommunications</v>
          </cell>
          <cell r="B35">
            <v>2.97</v>
          </cell>
          <cell r="C35">
            <v>3.89</v>
          </cell>
          <cell r="D35">
            <v>5.58</v>
          </cell>
          <cell r="E35">
            <v>5.25</v>
          </cell>
          <cell r="F35">
            <v>7.1</v>
          </cell>
          <cell r="G35">
            <v>8.41</v>
          </cell>
          <cell r="H35">
            <v>8.68</v>
          </cell>
          <cell r="I35">
            <v>8.19</v>
          </cell>
          <cell r="J35">
            <v>10.29</v>
          </cell>
          <cell r="K35">
            <v>13.84</v>
          </cell>
          <cell r="L35">
            <v>17.12</v>
          </cell>
          <cell r="M35">
            <v>21.46</v>
          </cell>
          <cell r="N35">
            <v>26.67</v>
          </cell>
          <cell r="O35">
            <v>29.2</v>
          </cell>
          <cell r="P35">
            <v>35.549999999999997</v>
          </cell>
          <cell r="Q35">
            <v>36.78</v>
          </cell>
          <cell r="R35">
            <v>39.53</v>
          </cell>
          <cell r="S35">
            <v>42.7</v>
          </cell>
          <cell r="T35">
            <v>43.07</v>
          </cell>
          <cell r="U35">
            <v>49.76</v>
          </cell>
        </row>
        <row r="36">
          <cell r="A36" t="str">
            <v xml:space="preserve">  Post Office</v>
          </cell>
          <cell r="B36">
            <v>0.13</v>
          </cell>
          <cell r="C36">
            <v>0.17</v>
          </cell>
          <cell r="D36">
            <v>0.24</v>
          </cell>
          <cell r="E36">
            <v>0.22</v>
          </cell>
          <cell r="F36">
            <v>0.3</v>
          </cell>
          <cell r="G36">
            <v>0.36</v>
          </cell>
          <cell r="H36">
            <v>0.38</v>
          </cell>
          <cell r="I36">
            <v>0.35</v>
          </cell>
          <cell r="J36">
            <v>0.65</v>
          </cell>
          <cell r="K36">
            <v>0.65</v>
          </cell>
          <cell r="L36">
            <v>0.81</v>
          </cell>
          <cell r="M36">
            <v>1.01</v>
          </cell>
          <cell r="N36">
            <v>1.25</v>
          </cell>
          <cell r="O36">
            <v>1.82</v>
          </cell>
          <cell r="P36">
            <v>1.99</v>
          </cell>
          <cell r="Q36">
            <v>1.43</v>
          </cell>
          <cell r="R36">
            <v>1.31</v>
          </cell>
          <cell r="S36">
            <v>2.46</v>
          </cell>
          <cell r="T36">
            <v>3.15</v>
          </cell>
          <cell r="U36">
            <v>2.02</v>
          </cell>
        </row>
        <row r="38">
          <cell r="A38" t="str">
            <v>Banks &amp; Insurance</v>
          </cell>
          <cell r="B38">
            <v>3.31</v>
          </cell>
          <cell r="C38">
            <v>5.4399999999999995</v>
          </cell>
          <cell r="D38">
            <v>6.93</v>
          </cell>
          <cell r="E38">
            <v>8.08</v>
          </cell>
          <cell r="F38">
            <v>10.01</v>
          </cell>
          <cell r="G38">
            <v>12.09</v>
          </cell>
          <cell r="H38">
            <v>13.03</v>
          </cell>
          <cell r="I38">
            <v>16.18</v>
          </cell>
          <cell r="J38">
            <v>15.809999999999999</v>
          </cell>
          <cell r="K38">
            <v>19.32</v>
          </cell>
          <cell r="L38">
            <v>20.100000000000001</v>
          </cell>
          <cell r="M38">
            <v>22.61</v>
          </cell>
          <cell r="N38">
            <v>29.78</v>
          </cell>
          <cell r="O38">
            <v>34.65</v>
          </cell>
          <cell r="P38">
            <v>36.18</v>
          </cell>
          <cell r="Q38">
            <v>38.120000000000005</v>
          </cell>
          <cell r="R38">
            <v>39.369999999999997</v>
          </cell>
          <cell r="S38">
            <v>44.28</v>
          </cell>
          <cell r="T38">
            <v>47.35</v>
          </cell>
          <cell r="U38">
            <v>49.12</v>
          </cell>
        </row>
        <row r="39">
          <cell r="A39" t="str">
            <v>Banks</v>
          </cell>
          <cell r="B39">
            <v>2.85</v>
          </cell>
          <cell r="C39">
            <v>4.96</v>
          </cell>
          <cell r="D39">
            <v>6.43</v>
          </cell>
          <cell r="E39">
            <v>7.5</v>
          </cell>
          <cell r="F39">
            <v>9.31</v>
          </cell>
          <cell r="G39">
            <v>11.28</v>
          </cell>
          <cell r="H39">
            <v>11.08</v>
          </cell>
          <cell r="I39">
            <v>12.34</v>
          </cell>
          <cell r="J39">
            <v>11.95</v>
          </cell>
          <cell r="K39">
            <v>15.25</v>
          </cell>
          <cell r="L39">
            <v>15.93</v>
          </cell>
          <cell r="M39">
            <v>18.55</v>
          </cell>
          <cell r="N39">
            <v>25.36</v>
          </cell>
          <cell r="O39">
            <v>29.12</v>
          </cell>
          <cell r="P39">
            <v>30.25</v>
          </cell>
          <cell r="Q39">
            <v>31.28</v>
          </cell>
          <cell r="R39">
            <v>30.59</v>
          </cell>
          <cell r="S39">
            <v>34.67</v>
          </cell>
          <cell r="T39">
            <v>37.130000000000003</v>
          </cell>
          <cell r="U39">
            <v>37.61</v>
          </cell>
        </row>
        <row r="40">
          <cell r="A40" t="str">
            <v>Insurance</v>
          </cell>
          <cell r="B40">
            <v>0.46</v>
          </cell>
          <cell r="C40">
            <v>0.48</v>
          </cell>
          <cell r="D40">
            <v>0.5</v>
          </cell>
          <cell r="E40">
            <v>0.57999999999999996</v>
          </cell>
          <cell r="F40">
            <v>0.7</v>
          </cell>
          <cell r="G40">
            <v>0.81</v>
          </cell>
          <cell r="H40">
            <v>1.95</v>
          </cell>
          <cell r="I40">
            <v>3.84</v>
          </cell>
          <cell r="J40">
            <v>3.86</v>
          </cell>
          <cell r="K40">
            <v>4.07</v>
          </cell>
          <cell r="L40">
            <v>4.17</v>
          </cell>
          <cell r="M40">
            <v>4.0599999999999996</v>
          </cell>
          <cell r="N40">
            <v>4.42</v>
          </cell>
          <cell r="O40">
            <v>5.53</v>
          </cell>
          <cell r="P40">
            <v>5.93</v>
          </cell>
          <cell r="Q40">
            <v>6.84</v>
          </cell>
          <cell r="R40">
            <v>8.7799999999999994</v>
          </cell>
          <cell r="S40">
            <v>9.61</v>
          </cell>
          <cell r="T40">
            <v>10.220000000000001</v>
          </cell>
          <cell r="U40">
            <v>11.51</v>
          </cell>
        </row>
        <row r="42">
          <cell r="A42" t="str">
            <v>Real Estate &amp; Housing</v>
          </cell>
          <cell r="B42">
            <v>4.17</v>
          </cell>
          <cell r="C42">
            <v>4.45</v>
          </cell>
          <cell r="D42">
            <v>5.22</v>
          </cell>
          <cell r="E42">
            <v>6.81</v>
          </cell>
          <cell r="F42">
            <v>8.01</v>
          </cell>
          <cell r="G42">
            <v>8.18</v>
          </cell>
          <cell r="H42">
            <v>8.7899999999999991</v>
          </cell>
          <cell r="I42">
            <v>9.16</v>
          </cell>
          <cell r="J42">
            <v>9.41</v>
          </cell>
          <cell r="K42">
            <v>9.58</v>
          </cell>
          <cell r="L42">
            <v>10.029999999999999</v>
          </cell>
          <cell r="M42">
            <v>10.37</v>
          </cell>
          <cell r="N42">
            <v>10.87</v>
          </cell>
          <cell r="O42">
            <v>12.02</v>
          </cell>
          <cell r="P42">
            <v>12.9</v>
          </cell>
          <cell r="Q42">
            <v>13.57</v>
          </cell>
          <cell r="R42">
            <v>14.33</v>
          </cell>
          <cell r="S42">
            <v>14.58</v>
          </cell>
          <cell r="T42">
            <v>14.99</v>
          </cell>
          <cell r="U42">
            <v>15.92</v>
          </cell>
        </row>
        <row r="44">
          <cell r="A44" t="str">
            <v>Government Services</v>
          </cell>
          <cell r="B44">
            <v>14.9</v>
          </cell>
          <cell r="C44">
            <v>18.96</v>
          </cell>
          <cell r="D44">
            <v>21.560000000000002</v>
          </cell>
          <cell r="E44">
            <v>22.6</v>
          </cell>
          <cell r="F44">
            <v>29.369999999999997</v>
          </cell>
          <cell r="G44">
            <v>32.89</v>
          </cell>
          <cell r="H44">
            <v>39.529999999999994</v>
          </cell>
          <cell r="I44">
            <v>41.5</v>
          </cell>
          <cell r="J44">
            <v>42.93</v>
          </cell>
          <cell r="K44">
            <v>46.51</v>
          </cell>
          <cell r="L44">
            <v>55.55</v>
          </cell>
          <cell r="M44">
            <v>59.67</v>
          </cell>
          <cell r="N44">
            <v>67.529999999999987</v>
          </cell>
          <cell r="O44">
            <v>69.969999999999985</v>
          </cell>
          <cell r="P44">
            <v>77.239999999999995</v>
          </cell>
          <cell r="Q44">
            <v>85.69</v>
          </cell>
          <cell r="R44">
            <v>93.15</v>
          </cell>
          <cell r="S44">
            <v>97.83</v>
          </cell>
          <cell r="T44">
            <v>101.63</v>
          </cell>
          <cell r="U44">
            <v>109.92999999999999</v>
          </cell>
        </row>
        <row r="45">
          <cell r="A45" t="str">
            <v xml:space="preserve">  Central</v>
          </cell>
          <cell r="B45">
            <v>14.63</v>
          </cell>
          <cell r="C45">
            <v>18.61</v>
          </cell>
          <cell r="D45">
            <v>21.17</v>
          </cell>
          <cell r="E45">
            <v>22.19</v>
          </cell>
          <cell r="F45">
            <v>28.83</v>
          </cell>
          <cell r="G45">
            <v>32.270000000000003</v>
          </cell>
          <cell r="H45">
            <v>38.799999999999997</v>
          </cell>
          <cell r="I45">
            <v>40.72</v>
          </cell>
          <cell r="J45">
            <v>42.13</v>
          </cell>
          <cell r="K45">
            <v>45.53</v>
          </cell>
          <cell r="L45">
            <v>54.53</v>
          </cell>
          <cell r="M45">
            <v>58.7</v>
          </cell>
          <cell r="N45">
            <v>66.44</v>
          </cell>
          <cell r="O45">
            <v>68.819999999999993</v>
          </cell>
          <cell r="P45">
            <v>75.53</v>
          </cell>
          <cell r="Q45">
            <v>83.63</v>
          </cell>
          <cell r="R45">
            <v>91</v>
          </cell>
          <cell r="S45">
            <v>95.12</v>
          </cell>
          <cell r="T45">
            <v>99.1</v>
          </cell>
          <cell r="U45">
            <v>107.13</v>
          </cell>
        </row>
        <row r="46">
          <cell r="A46" t="str">
            <v xml:space="preserve">  Local</v>
          </cell>
          <cell r="B46">
            <v>0.2</v>
          </cell>
          <cell r="C46">
            <v>0.25</v>
          </cell>
          <cell r="D46">
            <v>0.28000000000000003</v>
          </cell>
          <cell r="E46">
            <v>0.3</v>
          </cell>
          <cell r="F46">
            <v>0.4</v>
          </cell>
          <cell r="G46">
            <v>0.46</v>
          </cell>
          <cell r="H46">
            <v>0.54</v>
          </cell>
          <cell r="I46">
            <v>0.56000000000000005</v>
          </cell>
          <cell r="J46">
            <v>0.57999999999999996</v>
          </cell>
          <cell r="K46">
            <v>0.65</v>
          </cell>
          <cell r="L46">
            <v>0.69</v>
          </cell>
          <cell r="M46">
            <v>0.64</v>
          </cell>
          <cell r="N46">
            <v>0.71</v>
          </cell>
          <cell r="O46">
            <v>0.74</v>
          </cell>
          <cell r="P46">
            <v>1.3</v>
          </cell>
          <cell r="Q46">
            <v>1.51</v>
          </cell>
          <cell r="R46">
            <v>1.59</v>
          </cell>
          <cell r="S46">
            <v>2.08</v>
          </cell>
          <cell r="T46">
            <v>1.55</v>
          </cell>
          <cell r="U46">
            <v>1.64</v>
          </cell>
        </row>
        <row r="47">
          <cell r="A47" t="str">
            <v xml:space="preserve">  NIS</v>
          </cell>
          <cell r="B47">
            <v>7.0000000000000007E-2</v>
          </cell>
          <cell r="C47">
            <v>0.1</v>
          </cell>
          <cell r="D47">
            <v>0.11</v>
          </cell>
          <cell r="E47">
            <v>0.11</v>
          </cell>
          <cell r="F47">
            <v>0.14000000000000001</v>
          </cell>
          <cell r="G47">
            <v>0.16</v>
          </cell>
          <cell r="H47">
            <v>0.19</v>
          </cell>
          <cell r="I47">
            <v>0.22</v>
          </cell>
          <cell r="J47">
            <v>0.22</v>
          </cell>
          <cell r="K47">
            <v>0.33</v>
          </cell>
          <cell r="L47">
            <v>0.33</v>
          </cell>
          <cell r="M47">
            <v>0.33</v>
          </cell>
          <cell r="N47">
            <v>0.38</v>
          </cell>
          <cell r="O47">
            <v>0.41</v>
          </cell>
          <cell r="P47">
            <v>0.41</v>
          </cell>
          <cell r="Q47">
            <v>0.55000000000000004</v>
          </cell>
          <cell r="R47">
            <v>0.56000000000000005</v>
          </cell>
          <cell r="S47">
            <v>0.63</v>
          </cell>
          <cell r="T47">
            <v>0.98</v>
          </cell>
          <cell r="U47">
            <v>1.1599999999999999</v>
          </cell>
        </row>
        <row r="49">
          <cell r="A49" t="str">
            <v>Other Services</v>
          </cell>
          <cell r="B49">
            <v>2.63</v>
          </cell>
          <cell r="C49">
            <v>3.07</v>
          </cell>
          <cell r="D49">
            <v>3.33</v>
          </cell>
          <cell r="E49">
            <v>4.57</v>
          </cell>
          <cell r="F49">
            <v>5.31</v>
          </cell>
          <cell r="G49">
            <v>5.68</v>
          </cell>
          <cell r="H49">
            <v>6.1</v>
          </cell>
          <cell r="I49">
            <v>6.36</v>
          </cell>
          <cell r="J49">
            <v>6.53</v>
          </cell>
          <cell r="K49">
            <v>6.65</v>
          </cell>
          <cell r="L49">
            <v>6.97</v>
          </cell>
          <cell r="M49">
            <v>7.21</v>
          </cell>
          <cell r="N49">
            <v>7.46</v>
          </cell>
          <cell r="O49">
            <v>8.25</v>
          </cell>
          <cell r="P49">
            <v>8.85</v>
          </cell>
          <cell r="Q49">
            <v>9.31</v>
          </cell>
          <cell r="R49">
            <v>9.83</v>
          </cell>
          <cell r="S49">
            <v>10</v>
          </cell>
          <cell r="T49">
            <v>10.28</v>
          </cell>
          <cell r="U49">
            <v>10.82</v>
          </cell>
        </row>
        <row r="51">
          <cell r="A51" t="str">
            <v>Less Imputed Service Charge</v>
          </cell>
          <cell r="B51">
            <v>3.22</v>
          </cell>
          <cell r="C51">
            <v>4.46</v>
          </cell>
          <cell r="D51">
            <v>5.47</v>
          </cell>
          <cell r="E51">
            <v>7.41</v>
          </cell>
          <cell r="F51">
            <v>8.4700000000000006</v>
          </cell>
          <cell r="G51">
            <v>10.79</v>
          </cell>
          <cell r="H51">
            <v>11.69</v>
          </cell>
          <cell r="I51">
            <v>11.88</v>
          </cell>
          <cell r="J51">
            <v>12.04</v>
          </cell>
          <cell r="K51">
            <v>13.01</v>
          </cell>
          <cell r="L51">
            <v>13.01</v>
          </cell>
          <cell r="M51">
            <v>15.53</v>
          </cell>
          <cell r="N51">
            <v>25.39</v>
          </cell>
          <cell r="O51">
            <v>26.19</v>
          </cell>
          <cell r="P51">
            <v>27.49</v>
          </cell>
          <cell r="Q51">
            <v>28.92</v>
          </cell>
          <cell r="R51">
            <v>29.56</v>
          </cell>
          <cell r="S51">
            <v>32.58</v>
          </cell>
          <cell r="T51">
            <v>36.130000000000003</v>
          </cell>
          <cell r="U51">
            <v>33.21</v>
          </cell>
        </row>
        <row r="53">
          <cell r="A53" t="str">
            <v>TOTAL</v>
          </cell>
          <cell r="B53">
            <v>83.95</v>
          </cell>
          <cell r="C53">
            <v>107.86</v>
          </cell>
          <cell r="D53">
            <v>125.27000000000001</v>
          </cell>
          <cell r="E53">
            <v>138.67000000000002</v>
          </cell>
          <cell r="F53">
            <v>173.79</v>
          </cell>
          <cell r="G53">
            <v>193.90000000000006</v>
          </cell>
          <cell r="H53">
            <v>211.68</v>
          </cell>
          <cell r="I53">
            <v>234.75000000000003</v>
          </cell>
          <cell r="J53">
            <v>252.49999999999997</v>
          </cell>
          <cell r="K53">
            <v>286.60000000000002</v>
          </cell>
          <cell r="L53">
            <v>318.63000000000005</v>
          </cell>
          <cell r="M53">
            <v>369.08000000000004</v>
          </cell>
          <cell r="N53">
            <v>399.73000000000008</v>
          </cell>
          <cell r="O53">
            <v>452.9799999999999</v>
          </cell>
          <cell r="P53">
            <v>485.03999999999996</v>
          </cell>
          <cell r="Q53">
            <v>537.41</v>
          </cell>
          <cell r="R53">
            <v>547.58000000000015</v>
          </cell>
          <cell r="S53">
            <v>552.70999999999992</v>
          </cell>
          <cell r="T53">
            <v>603.6</v>
          </cell>
          <cell r="U53">
            <v>635.06999999999994</v>
          </cell>
        </row>
        <row r="55">
          <cell r="A55" t="str">
            <v>GROWTH RATE</v>
          </cell>
          <cell r="C55">
            <v>28.481238832638468</v>
          </cell>
          <cell r="D55">
            <v>16.141294270350471</v>
          </cell>
          <cell r="E55">
            <v>10.696894707431959</v>
          </cell>
          <cell r="F55">
            <v>25.32631427129153</v>
          </cell>
          <cell r="G55">
            <v>11.571436791530054</v>
          </cell>
          <cell r="H55">
            <v>9.1696750902526816</v>
          </cell>
          <cell r="I55">
            <v>10.898526077097515</v>
          </cell>
          <cell r="J55">
            <v>7.5612353567624968</v>
          </cell>
          <cell r="K55">
            <v>13.504950495049517</v>
          </cell>
          <cell r="L55">
            <v>11.175854849965127</v>
          </cell>
          <cell r="M55">
            <v>15.833411794244112</v>
          </cell>
          <cell r="N55">
            <v>8.3044326433293634</v>
          </cell>
          <cell r="O55">
            <v>13.321492007104752</v>
          </cell>
          <cell r="P55">
            <v>7.0775751688816335</v>
          </cell>
          <cell r="Q55">
            <v>10.797047666171867</v>
          </cell>
          <cell r="R55">
            <v>1.8924098918889021</v>
          </cell>
          <cell r="S55">
            <v>0.93684941013181255</v>
          </cell>
          <cell r="T55">
            <v>9.2073600984241555</v>
          </cell>
          <cell r="U55">
            <v>5.2137176938369612</v>
          </cell>
        </row>
        <row r="57">
          <cell r="A57" t="str">
            <v>SOURCE:  St. Vincent &amp; the Grenadines Statistical Office \ ECCB</v>
          </cell>
        </row>
        <row r="58">
          <cell r="A58" t="str">
            <v>Date:  02 August 2004</v>
          </cell>
        </row>
        <row r="59">
          <cell r="A59" t="str">
            <v>ST. VINCENT &amp; THE GRENADINES</v>
          </cell>
        </row>
        <row r="60">
          <cell r="A60" t="str">
            <v>GROSS DOMESTIC PRODUCT BY ECONOMIC ACTIVITY,</v>
          </cell>
        </row>
        <row r="61">
          <cell r="A61" t="str">
            <v>AT FACTOR COST, IN CONSTANT (1990) PRICES: 1998-2008 (EC$ Million)</v>
          </cell>
        </row>
        <row r="62">
          <cell r="A62" t="str">
            <v>Table 2</v>
          </cell>
        </row>
        <row r="63">
          <cell r="B63" t="str">
            <v>1977</v>
          </cell>
          <cell r="C63" t="str">
            <v>1978</v>
          </cell>
          <cell r="D63" t="str">
            <v>1979</v>
          </cell>
          <cell r="E63" t="str">
            <v>1980</v>
          </cell>
          <cell r="F63" t="str">
            <v>1981</v>
          </cell>
          <cell r="G63" t="str">
            <v>1982</v>
          </cell>
          <cell r="H63" t="str">
            <v>1983</v>
          </cell>
          <cell r="I63" t="str">
            <v>1984</v>
          </cell>
          <cell r="J63" t="str">
            <v>1985</v>
          </cell>
          <cell r="K63" t="str">
            <v>1986</v>
          </cell>
          <cell r="L63" t="str">
            <v>1987</v>
          </cell>
          <cell r="M63" t="str">
            <v>1988</v>
          </cell>
          <cell r="N63" t="str">
            <v>1989</v>
          </cell>
          <cell r="O63" t="str">
            <v>1990</v>
          </cell>
          <cell r="P63" t="str">
            <v>1991</v>
          </cell>
          <cell r="Q63" t="str">
            <v>1992</v>
          </cell>
          <cell r="R63" t="str">
            <v>1993</v>
          </cell>
          <cell r="S63" t="str">
            <v>1994</v>
          </cell>
          <cell r="T63" t="str">
            <v>1995</v>
          </cell>
          <cell r="U63" t="str">
            <v>1996</v>
          </cell>
        </row>
        <row r="64">
          <cell r="U64" t="str">
            <v xml:space="preserve"> </v>
          </cell>
        </row>
        <row r="65">
          <cell r="A65" t="str">
            <v>Agriculture</v>
          </cell>
          <cell r="B65">
            <v>45.47</v>
          </cell>
          <cell r="C65">
            <v>56.769999999999996</v>
          </cell>
          <cell r="D65">
            <v>47.19</v>
          </cell>
          <cell r="E65">
            <v>40.989999999999995</v>
          </cell>
          <cell r="F65">
            <v>55.79</v>
          </cell>
          <cell r="G65">
            <v>51.34</v>
          </cell>
          <cell r="H65">
            <v>52.280000000000008</v>
          </cell>
          <cell r="I65">
            <v>61.6</v>
          </cell>
          <cell r="J65">
            <v>65.940000000000012</v>
          </cell>
          <cell r="K65">
            <v>66.55</v>
          </cell>
          <cell r="L65">
            <v>60.809999999999995</v>
          </cell>
          <cell r="M65">
            <v>87.84</v>
          </cell>
          <cell r="N65">
            <v>83.16</v>
          </cell>
          <cell r="O65">
            <v>95.980000000000018</v>
          </cell>
          <cell r="P65">
            <v>84</v>
          </cell>
          <cell r="Q65">
            <v>91.75</v>
          </cell>
          <cell r="R65">
            <v>85.39</v>
          </cell>
          <cell r="S65">
            <v>57.609999999999992</v>
          </cell>
          <cell r="T65">
            <v>81.93</v>
          </cell>
          <cell r="U65">
            <v>78.67</v>
          </cell>
        </row>
        <row r="66">
          <cell r="A66" t="str">
            <v xml:space="preserve">  Crops</v>
          </cell>
          <cell r="B66">
            <v>34.049999999999997</v>
          </cell>
          <cell r="C66">
            <v>44.86</v>
          </cell>
          <cell r="D66">
            <v>36.950000000000003</v>
          </cell>
          <cell r="E66">
            <v>30.99</v>
          </cell>
          <cell r="F66">
            <v>46.129999999999995</v>
          </cell>
          <cell r="G66">
            <v>42.01</v>
          </cell>
          <cell r="H66">
            <v>42.88</v>
          </cell>
          <cell r="I66">
            <v>50.93</v>
          </cell>
          <cell r="J66">
            <v>53.28</v>
          </cell>
          <cell r="K66">
            <v>53.33</v>
          </cell>
          <cell r="L66">
            <v>47.31</v>
          </cell>
          <cell r="M66">
            <v>73.7</v>
          </cell>
          <cell r="N66">
            <v>68.38</v>
          </cell>
          <cell r="O66">
            <v>80.510000000000005</v>
          </cell>
          <cell r="P66">
            <v>67.86</v>
          </cell>
          <cell r="Q66">
            <v>74.89</v>
          </cell>
          <cell r="R66">
            <v>67.739999999999995</v>
          </cell>
          <cell r="S66">
            <v>38.819999999999993</v>
          </cell>
          <cell r="T66">
            <v>62.31</v>
          </cell>
          <cell r="U66">
            <v>58.5</v>
          </cell>
        </row>
        <row r="67">
          <cell r="A67" t="str">
            <v xml:space="preserve">    Bananas</v>
          </cell>
          <cell r="B67">
            <v>10.199999999999999</v>
          </cell>
          <cell r="C67">
            <v>15.61</v>
          </cell>
          <cell r="D67">
            <v>6.73</v>
          </cell>
          <cell r="E67">
            <v>3.97</v>
          </cell>
          <cell r="F67">
            <v>15.86</v>
          </cell>
          <cell r="G67">
            <v>7.86</v>
          </cell>
          <cell r="H67">
            <v>8.17</v>
          </cell>
          <cell r="I67">
            <v>10.61</v>
          </cell>
          <cell r="J67">
            <v>15.88</v>
          </cell>
          <cell r="K67">
            <v>10.83</v>
          </cell>
          <cell r="L67">
            <v>12.27</v>
          </cell>
          <cell r="M67">
            <v>38.32</v>
          </cell>
          <cell r="N67">
            <v>36.090000000000003</v>
          </cell>
          <cell r="O67">
            <v>49.56</v>
          </cell>
          <cell r="P67">
            <v>36.21</v>
          </cell>
          <cell r="Q67">
            <v>44.36</v>
          </cell>
          <cell r="R67">
            <v>37.47</v>
          </cell>
          <cell r="S67">
            <v>16.829999999999998</v>
          </cell>
          <cell r="T67">
            <v>27.44</v>
          </cell>
          <cell r="U67">
            <v>24.86</v>
          </cell>
        </row>
        <row r="68">
          <cell r="A68" t="str">
            <v xml:space="preserve">    Other Crops</v>
          </cell>
          <cell r="B68">
            <v>23.85</v>
          </cell>
          <cell r="C68">
            <v>29.25</v>
          </cell>
          <cell r="D68">
            <v>30.22</v>
          </cell>
          <cell r="E68">
            <v>27.02</v>
          </cell>
          <cell r="F68">
            <v>30.27</v>
          </cell>
          <cell r="G68">
            <v>34.15</v>
          </cell>
          <cell r="H68">
            <v>34.71</v>
          </cell>
          <cell r="I68">
            <v>40.32</v>
          </cell>
          <cell r="J68">
            <v>37.4</v>
          </cell>
          <cell r="K68">
            <v>42.5</v>
          </cell>
          <cell r="L68">
            <v>35.04</v>
          </cell>
          <cell r="M68">
            <v>35.380000000000003</v>
          </cell>
          <cell r="N68">
            <v>32.29</v>
          </cell>
          <cell r="O68">
            <v>30.95</v>
          </cell>
          <cell r="P68">
            <v>31.65</v>
          </cell>
          <cell r="Q68">
            <v>30.53</v>
          </cell>
          <cell r="R68">
            <v>30.27</v>
          </cell>
          <cell r="S68">
            <v>21.99</v>
          </cell>
          <cell r="T68">
            <v>34.869999999999997</v>
          </cell>
          <cell r="U68">
            <v>33.64</v>
          </cell>
        </row>
        <row r="69">
          <cell r="A69" t="str">
            <v xml:space="preserve">  Livestock</v>
          </cell>
          <cell r="B69">
            <v>2.75</v>
          </cell>
          <cell r="C69">
            <v>3.14</v>
          </cell>
          <cell r="D69">
            <v>2.83</v>
          </cell>
          <cell r="E69">
            <v>2.75</v>
          </cell>
          <cell r="F69">
            <v>2.4500000000000002</v>
          </cell>
          <cell r="G69">
            <v>2.5299999999999998</v>
          </cell>
          <cell r="H69">
            <v>2.4500000000000002</v>
          </cell>
          <cell r="I69">
            <v>2.61</v>
          </cell>
          <cell r="J69">
            <v>3.81</v>
          </cell>
          <cell r="K69">
            <v>3.92</v>
          </cell>
          <cell r="L69">
            <v>3.72</v>
          </cell>
          <cell r="M69">
            <v>3.84</v>
          </cell>
          <cell r="N69">
            <v>3.95</v>
          </cell>
          <cell r="O69">
            <v>4.07</v>
          </cell>
          <cell r="P69">
            <v>4.2</v>
          </cell>
          <cell r="Q69">
            <v>4.33</v>
          </cell>
          <cell r="R69">
            <v>4.47</v>
          </cell>
          <cell r="S69">
            <v>4.5999999999999996</v>
          </cell>
          <cell r="T69">
            <v>4.7300000000000004</v>
          </cell>
          <cell r="U69">
            <v>4.8600000000000003</v>
          </cell>
        </row>
        <row r="70">
          <cell r="A70" t="str">
            <v xml:space="preserve">  Forestry</v>
          </cell>
          <cell r="B70">
            <v>4.76</v>
          </cell>
          <cell r="C70">
            <v>4.6900000000000004</v>
          </cell>
          <cell r="D70">
            <v>4.41</v>
          </cell>
          <cell r="E70">
            <v>3.5</v>
          </cell>
          <cell r="F70">
            <v>3.08</v>
          </cell>
          <cell r="G70">
            <v>2.17</v>
          </cell>
          <cell r="H70">
            <v>2.2400000000000002</v>
          </cell>
          <cell r="I70">
            <v>2.38</v>
          </cell>
          <cell r="J70">
            <v>2.59</v>
          </cell>
          <cell r="K70">
            <v>2.66</v>
          </cell>
          <cell r="L70">
            <v>2.73</v>
          </cell>
          <cell r="M70">
            <v>2.8</v>
          </cell>
          <cell r="N70">
            <v>2.87</v>
          </cell>
          <cell r="O70">
            <v>2.94</v>
          </cell>
          <cell r="P70">
            <v>3.01</v>
          </cell>
          <cell r="Q70">
            <v>3.08</v>
          </cell>
          <cell r="R70">
            <v>3.15</v>
          </cell>
          <cell r="S70">
            <v>3.22</v>
          </cell>
          <cell r="T70">
            <v>3.29</v>
          </cell>
          <cell r="U70">
            <v>3.36</v>
          </cell>
        </row>
        <row r="71">
          <cell r="A71" t="str">
            <v xml:space="preserve">  Fishing</v>
          </cell>
          <cell r="B71">
            <v>3.91</v>
          </cell>
          <cell r="C71">
            <v>4.08</v>
          </cell>
          <cell r="D71">
            <v>3</v>
          </cell>
          <cell r="E71">
            <v>3.75</v>
          </cell>
          <cell r="F71">
            <v>4.13</v>
          </cell>
          <cell r="G71">
            <v>4.63</v>
          </cell>
          <cell r="H71">
            <v>4.71</v>
          </cell>
          <cell r="I71">
            <v>5.68</v>
          </cell>
          <cell r="J71">
            <v>6.26</v>
          </cell>
          <cell r="K71">
            <v>6.64</v>
          </cell>
          <cell r="L71">
            <v>7.05</v>
          </cell>
          <cell r="M71">
            <v>7.5</v>
          </cell>
          <cell r="N71">
            <v>7.96</v>
          </cell>
          <cell r="O71">
            <v>8.4600000000000009</v>
          </cell>
          <cell r="P71">
            <v>8.93</v>
          </cell>
          <cell r="Q71">
            <v>9.4499999999999993</v>
          </cell>
          <cell r="R71">
            <v>10.029999999999999</v>
          </cell>
          <cell r="S71">
            <v>10.97</v>
          </cell>
          <cell r="T71">
            <v>11.6</v>
          </cell>
          <cell r="U71">
            <v>11.95</v>
          </cell>
        </row>
        <row r="73">
          <cell r="A73" t="str">
            <v>Mining &amp; Quarrying</v>
          </cell>
          <cell r="B73">
            <v>0.63</v>
          </cell>
          <cell r="C73">
            <v>0.56000000000000005</v>
          </cell>
          <cell r="D73">
            <v>0.68</v>
          </cell>
          <cell r="E73">
            <v>0.7</v>
          </cell>
          <cell r="F73">
            <v>0.73</v>
          </cell>
          <cell r="G73">
            <v>0.73</v>
          </cell>
          <cell r="H73">
            <v>0.8</v>
          </cell>
          <cell r="I73">
            <v>0.8</v>
          </cell>
          <cell r="J73">
            <v>0.82</v>
          </cell>
          <cell r="K73">
            <v>0.92</v>
          </cell>
          <cell r="L73">
            <v>1.01</v>
          </cell>
          <cell r="M73">
            <v>1.06</v>
          </cell>
          <cell r="N73">
            <v>1.1299999999999999</v>
          </cell>
          <cell r="O73">
            <v>1.22</v>
          </cell>
          <cell r="P73">
            <v>1.31</v>
          </cell>
          <cell r="Q73">
            <v>1.43</v>
          </cell>
          <cell r="R73">
            <v>1.71</v>
          </cell>
          <cell r="S73">
            <v>1.83</v>
          </cell>
          <cell r="T73">
            <v>1.92</v>
          </cell>
          <cell r="U73">
            <v>1.79</v>
          </cell>
        </row>
        <row r="75">
          <cell r="A75" t="str">
            <v>Manufacturing</v>
          </cell>
          <cell r="B75">
            <v>14.66</v>
          </cell>
          <cell r="C75">
            <v>22</v>
          </cell>
          <cell r="D75">
            <v>26.23</v>
          </cell>
          <cell r="E75">
            <v>27.59</v>
          </cell>
          <cell r="F75">
            <v>28.1</v>
          </cell>
          <cell r="G75">
            <v>29.76</v>
          </cell>
          <cell r="H75">
            <v>30.54</v>
          </cell>
          <cell r="I75">
            <v>33.14</v>
          </cell>
          <cell r="J75">
            <v>33.5</v>
          </cell>
          <cell r="K75">
            <v>35.54</v>
          </cell>
          <cell r="L75">
            <v>38.799999999999997</v>
          </cell>
          <cell r="M75">
            <v>40.75</v>
          </cell>
          <cell r="N75">
            <v>45.85</v>
          </cell>
          <cell r="O75">
            <v>38.51</v>
          </cell>
          <cell r="P75">
            <v>38.700000000000003</v>
          </cell>
          <cell r="Q75">
            <v>44.88</v>
          </cell>
          <cell r="R75">
            <v>43.1</v>
          </cell>
          <cell r="S75">
            <v>42.88</v>
          </cell>
          <cell r="T75">
            <v>43.31</v>
          </cell>
          <cell r="U75">
            <v>45.16</v>
          </cell>
        </row>
        <row r="77">
          <cell r="A77" t="str">
            <v>Electricity &amp; Water</v>
          </cell>
          <cell r="B77">
            <v>7.9799999999999995</v>
          </cell>
          <cell r="C77">
            <v>9.09</v>
          </cell>
          <cell r="D77">
            <v>10.139999999999999</v>
          </cell>
          <cell r="E77">
            <v>10.06</v>
          </cell>
          <cell r="F77">
            <v>10.53</v>
          </cell>
          <cell r="G77">
            <v>11.09</v>
          </cell>
          <cell r="H77">
            <v>10.8</v>
          </cell>
          <cell r="I77">
            <v>12.06</v>
          </cell>
          <cell r="J77">
            <v>13.27</v>
          </cell>
          <cell r="K77">
            <v>14.85</v>
          </cell>
          <cell r="L77">
            <v>16.04</v>
          </cell>
          <cell r="M77">
            <v>18.04</v>
          </cell>
          <cell r="N77">
            <v>20.119999999999997</v>
          </cell>
          <cell r="O77">
            <v>21.56</v>
          </cell>
          <cell r="P77">
            <v>22.41</v>
          </cell>
          <cell r="Q77">
            <v>24.15</v>
          </cell>
          <cell r="R77">
            <v>24.66</v>
          </cell>
          <cell r="S77">
            <v>25.95</v>
          </cell>
          <cell r="T77">
            <v>28.04</v>
          </cell>
          <cell r="U77">
            <v>29.28</v>
          </cell>
        </row>
        <row r="78">
          <cell r="A78" t="str">
            <v xml:space="preserve"> Electricity</v>
          </cell>
          <cell r="B78">
            <v>6.52</v>
          </cell>
          <cell r="C78">
            <v>7.57</v>
          </cell>
          <cell r="D78">
            <v>8.6199999999999992</v>
          </cell>
          <cell r="E78">
            <v>8.42</v>
          </cell>
          <cell r="F78">
            <v>8.77</v>
          </cell>
          <cell r="G78">
            <v>9.26</v>
          </cell>
          <cell r="H78">
            <v>9.06</v>
          </cell>
          <cell r="I78">
            <v>10.32</v>
          </cell>
          <cell r="J78">
            <v>11.5</v>
          </cell>
          <cell r="K78">
            <v>12.49</v>
          </cell>
          <cell r="L78">
            <v>13.77</v>
          </cell>
          <cell r="M78">
            <v>15.45</v>
          </cell>
          <cell r="N78">
            <v>17.22</v>
          </cell>
          <cell r="O78">
            <v>18.66</v>
          </cell>
          <cell r="P78">
            <v>19.39</v>
          </cell>
          <cell r="Q78">
            <v>21.04</v>
          </cell>
          <cell r="R78">
            <v>21.18</v>
          </cell>
          <cell r="S78">
            <v>22.18</v>
          </cell>
          <cell r="T78">
            <v>24.24</v>
          </cell>
          <cell r="U78">
            <v>25.45</v>
          </cell>
        </row>
        <row r="79">
          <cell r="A79" t="str">
            <v xml:space="preserve"> Water</v>
          </cell>
          <cell r="B79">
            <v>1.46</v>
          </cell>
          <cell r="C79">
            <v>1.52</v>
          </cell>
          <cell r="D79">
            <v>1.52</v>
          </cell>
          <cell r="E79">
            <v>1.64</v>
          </cell>
          <cell r="F79">
            <v>1.76</v>
          </cell>
          <cell r="G79">
            <v>1.83</v>
          </cell>
          <cell r="H79">
            <v>1.74</v>
          </cell>
          <cell r="I79">
            <v>1.74</v>
          </cell>
          <cell r="J79">
            <v>1.77</v>
          </cell>
          <cell r="K79">
            <v>2.36</v>
          </cell>
          <cell r="L79">
            <v>2.27</v>
          </cell>
          <cell r="M79">
            <v>2.59</v>
          </cell>
          <cell r="N79">
            <v>2.9</v>
          </cell>
          <cell r="O79">
            <v>2.9</v>
          </cell>
          <cell r="P79">
            <v>3.02</v>
          </cell>
          <cell r="Q79">
            <v>3.11</v>
          </cell>
          <cell r="R79">
            <v>3.48</v>
          </cell>
          <cell r="S79">
            <v>3.77</v>
          </cell>
          <cell r="T79">
            <v>3.8</v>
          </cell>
          <cell r="U79">
            <v>3.83</v>
          </cell>
        </row>
        <row r="81">
          <cell r="A81" t="str">
            <v>Construction</v>
          </cell>
          <cell r="B81">
            <v>22.04</v>
          </cell>
          <cell r="C81">
            <v>19.3</v>
          </cell>
          <cell r="D81">
            <v>23.09</v>
          </cell>
          <cell r="E81">
            <v>24.44</v>
          </cell>
          <cell r="F81">
            <v>24.9</v>
          </cell>
          <cell r="G81">
            <v>25.14</v>
          </cell>
          <cell r="H81">
            <v>26.65</v>
          </cell>
          <cell r="I81">
            <v>26.39</v>
          </cell>
          <cell r="J81">
            <v>27.17</v>
          </cell>
          <cell r="K81">
            <v>31.24</v>
          </cell>
          <cell r="L81">
            <v>35.24</v>
          </cell>
          <cell r="M81">
            <v>36.49</v>
          </cell>
          <cell r="N81">
            <v>39.18</v>
          </cell>
          <cell r="O81">
            <v>42.28</v>
          </cell>
          <cell r="P81">
            <v>44.78</v>
          </cell>
          <cell r="Q81">
            <v>47.96</v>
          </cell>
          <cell r="R81">
            <v>50.87</v>
          </cell>
          <cell r="S81">
            <v>52.34</v>
          </cell>
          <cell r="T81">
            <v>54.07</v>
          </cell>
          <cell r="U81">
            <v>49.74</v>
          </cell>
        </row>
        <row r="83">
          <cell r="A83" t="str">
            <v>Wholesale &amp; Retail Trade</v>
          </cell>
          <cell r="B83">
            <v>26.18</v>
          </cell>
          <cell r="C83">
            <v>27.78</v>
          </cell>
          <cell r="D83">
            <v>26.08</v>
          </cell>
          <cell r="E83">
            <v>28.28</v>
          </cell>
          <cell r="F83">
            <v>25.08</v>
          </cell>
          <cell r="G83">
            <v>28.74</v>
          </cell>
          <cell r="H83">
            <v>29.37</v>
          </cell>
          <cell r="I83">
            <v>30.62</v>
          </cell>
          <cell r="J83">
            <v>33.01</v>
          </cell>
          <cell r="K83">
            <v>35.92</v>
          </cell>
          <cell r="L83">
            <v>39.22</v>
          </cell>
          <cell r="M83">
            <v>42.79</v>
          </cell>
          <cell r="N83">
            <v>46.82</v>
          </cell>
          <cell r="O83">
            <v>51.7</v>
          </cell>
          <cell r="P83">
            <v>55.88</v>
          </cell>
          <cell r="Q83">
            <v>60.43</v>
          </cell>
          <cell r="R83">
            <v>66.180000000000007</v>
          </cell>
          <cell r="S83">
            <v>71.47</v>
          </cell>
          <cell r="T83">
            <v>76.39</v>
          </cell>
          <cell r="U83">
            <v>78.010000000000005</v>
          </cell>
        </row>
        <row r="85">
          <cell r="A85" t="str">
            <v>Hotels &amp; Restaurants</v>
          </cell>
          <cell r="B85">
            <v>3.2</v>
          </cell>
          <cell r="C85">
            <v>4.08</v>
          </cell>
          <cell r="D85">
            <v>4.83</v>
          </cell>
          <cell r="E85">
            <v>6.12</v>
          </cell>
          <cell r="F85">
            <v>5.36</v>
          </cell>
          <cell r="G85">
            <v>5.59</v>
          </cell>
          <cell r="H85">
            <v>5.94</v>
          </cell>
          <cell r="I85">
            <v>5.95</v>
          </cell>
          <cell r="J85">
            <v>6.27</v>
          </cell>
          <cell r="K85">
            <v>6.68</v>
          </cell>
          <cell r="L85">
            <v>7.91</v>
          </cell>
          <cell r="M85">
            <v>8.33</v>
          </cell>
          <cell r="N85">
            <v>8.99</v>
          </cell>
          <cell r="O85">
            <v>10.1</v>
          </cell>
          <cell r="P85">
            <v>11</v>
          </cell>
          <cell r="Q85">
            <v>11.73</v>
          </cell>
          <cell r="R85">
            <v>12.47</v>
          </cell>
          <cell r="S85">
            <v>12.09</v>
          </cell>
          <cell r="T85">
            <v>13.36</v>
          </cell>
          <cell r="U85">
            <v>13.18</v>
          </cell>
        </row>
        <row r="87">
          <cell r="A87" t="str">
            <v>Transport</v>
          </cell>
          <cell r="B87">
            <v>20.049999999999997</v>
          </cell>
          <cell r="C87">
            <v>22.8</v>
          </cell>
          <cell r="D87">
            <v>23.85</v>
          </cell>
          <cell r="E87">
            <v>27.869999999999997</v>
          </cell>
          <cell r="F87">
            <v>29.72</v>
          </cell>
          <cell r="G87">
            <v>32.64</v>
          </cell>
          <cell r="H87">
            <v>37.089999999999996</v>
          </cell>
          <cell r="I87">
            <v>40.58</v>
          </cell>
          <cell r="J87">
            <v>40.36</v>
          </cell>
          <cell r="K87">
            <v>43.519999999999996</v>
          </cell>
          <cell r="L87">
            <v>48.2</v>
          </cell>
          <cell r="M87">
            <v>52.960000000000008</v>
          </cell>
          <cell r="N87">
            <v>53.519999999999996</v>
          </cell>
          <cell r="O87">
            <v>61.91</v>
          </cell>
          <cell r="P87">
            <v>62.009999999999991</v>
          </cell>
          <cell r="Q87">
            <v>62.34</v>
          </cell>
          <cell r="R87">
            <v>61.92</v>
          </cell>
          <cell r="S87">
            <v>62.23</v>
          </cell>
          <cell r="T87">
            <v>67.240000000000009</v>
          </cell>
          <cell r="U87">
            <v>69.06</v>
          </cell>
        </row>
        <row r="88">
          <cell r="A88" t="str">
            <v xml:space="preserve">  Road</v>
          </cell>
          <cell r="B88">
            <v>12.06</v>
          </cell>
          <cell r="C88">
            <v>13.97</v>
          </cell>
          <cell r="D88">
            <v>15.65</v>
          </cell>
          <cell r="E88">
            <v>17.63</v>
          </cell>
          <cell r="F88">
            <v>19.309999999999999</v>
          </cell>
          <cell r="G88">
            <v>21.18</v>
          </cell>
          <cell r="H88">
            <v>24.71</v>
          </cell>
          <cell r="I88">
            <v>25.89</v>
          </cell>
          <cell r="J88">
            <v>26.54</v>
          </cell>
          <cell r="K88">
            <v>28.41</v>
          </cell>
          <cell r="L88">
            <v>30.26</v>
          </cell>
          <cell r="M88">
            <v>32.880000000000003</v>
          </cell>
          <cell r="N88">
            <v>34.229999999999997</v>
          </cell>
          <cell r="O88">
            <v>41.08</v>
          </cell>
          <cell r="P88">
            <v>41.16</v>
          </cell>
          <cell r="Q88">
            <v>41.46</v>
          </cell>
          <cell r="R88">
            <v>41.46</v>
          </cell>
          <cell r="S88">
            <v>43.67</v>
          </cell>
          <cell r="T88">
            <v>45.37</v>
          </cell>
          <cell r="U88">
            <v>45.94</v>
          </cell>
        </row>
        <row r="89">
          <cell r="A89" t="str">
            <v xml:space="preserve">  Sea</v>
          </cell>
          <cell r="B89">
            <v>5.34</v>
          </cell>
          <cell r="C89">
            <v>5.72</v>
          </cell>
          <cell r="D89">
            <v>5.2</v>
          </cell>
          <cell r="E89">
            <v>5.82</v>
          </cell>
          <cell r="F89">
            <v>5.89</v>
          </cell>
          <cell r="G89">
            <v>6.93</v>
          </cell>
          <cell r="H89">
            <v>7.84</v>
          </cell>
          <cell r="I89">
            <v>10.039999999999999</v>
          </cell>
          <cell r="J89">
            <v>9.1</v>
          </cell>
          <cell r="K89">
            <v>9.8800000000000008</v>
          </cell>
          <cell r="L89">
            <v>12.71</v>
          </cell>
          <cell r="M89">
            <v>14.38</v>
          </cell>
          <cell r="N89">
            <v>13.32</v>
          </cell>
          <cell r="O89">
            <v>14.26</v>
          </cell>
          <cell r="P89">
            <v>13.77</v>
          </cell>
          <cell r="Q89">
            <v>13.66</v>
          </cell>
          <cell r="R89">
            <v>13.22</v>
          </cell>
          <cell r="S89">
            <v>11.3</v>
          </cell>
          <cell r="T89">
            <v>14.05</v>
          </cell>
          <cell r="U89">
            <v>15.55</v>
          </cell>
        </row>
        <row r="90">
          <cell r="A90" t="str">
            <v xml:space="preserve">  Air</v>
          </cell>
          <cell r="B90">
            <v>2.65</v>
          </cell>
          <cell r="C90">
            <v>3.11</v>
          </cell>
          <cell r="D90">
            <v>3</v>
          </cell>
          <cell r="E90">
            <v>4.42</v>
          </cell>
          <cell r="F90">
            <v>4.5199999999999996</v>
          </cell>
          <cell r="G90">
            <v>4.53</v>
          </cell>
          <cell r="H90">
            <v>4.54</v>
          </cell>
          <cell r="I90">
            <v>4.6500000000000004</v>
          </cell>
          <cell r="J90">
            <v>4.72</v>
          </cell>
          <cell r="K90">
            <v>5.23</v>
          </cell>
          <cell r="L90">
            <v>5.23</v>
          </cell>
          <cell r="M90">
            <v>5.7</v>
          </cell>
          <cell r="N90">
            <v>5.97</v>
          </cell>
          <cell r="O90">
            <v>6.57</v>
          </cell>
          <cell r="P90">
            <v>7.08</v>
          </cell>
          <cell r="Q90">
            <v>7.22</v>
          </cell>
          <cell r="R90">
            <v>7.24</v>
          </cell>
          <cell r="S90">
            <v>7.26</v>
          </cell>
          <cell r="T90">
            <v>7.82</v>
          </cell>
          <cell r="U90">
            <v>7.57</v>
          </cell>
        </row>
        <row r="92">
          <cell r="A92" t="str">
            <v>Communications</v>
          </cell>
          <cell r="B92">
            <v>6.18</v>
          </cell>
          <cell r="C92">
            <v>7.93</v>
          </cell>
          <cell r="D92">
            <v>11.08</v>
          </cell>
          <cell r="E92">
            <v>9.36</v>
          </cell>
          <cell r="F92">
            <v>11.780000000000001</v>
          </cell>
          <cell r="G92">
            <v>12.26</v>
          </cell>
          <cell r="H92">
            <v>11.7</v>
          </cell>
          <cell r="I92">
            <v>11.07</v>
          </cell>
          <cell r="J92">
            <v>14.139999999999999</v>
          </cell>
          <cell r="K92">
            <v>18.720000000000002</v>
          </cell>
          <cell r="L92">
            <v>23.159999999999997</v>
          </cell>
          <cell r="M92">
            <v>29.03</v>
          </cell>
          <cell r="N92">
            <v>28.340000000000003</v>
          </cell>
          <cell r="O92">
            <v>31.02</v>
          </cell>
          <cell r="P92">
            <v>37.54</v>
          </cell>
          <cell r="Q92">
            <v>38.21</v>
          </cell>
          <cell r="R92">
            <v>38.96</v>
          </cell>
          <cell r="S92">
            <v>40.33</v>
          </cell>
          <cell r="T92">
            <v>40.700000000000003</v>
          </cell>
          <cell r="U92">
            <v>45.59</v>
          </cell>
        </row>
        <row r="93">
          <cell r="A93" t="str">
            <v xml:space="preserve">  Telecommunications</v>
          </cell>
          <cell r="B93">
            <v>5.97</v>
          </cell>
          <cell r="C93">
            <v>7.66</v>
          </cell>
          <cell r="D93">
            <v>10.73</v>
          </cell>
          <cell r="E93">
            <v>9.01</v>
          </cell>
          <cell r="F93">
            <v>11.38</v>
          </cell>
          <cell r="G93">
            <v>11.78</v>
          </cell>
          <cell r="H93">
            <v>11.2</v>
          </cell>
          <cell r="I93">
            <v>10.57</v>
          </cell>
          <cell r="J93">
            <v>13.27</v>
          </cell>
          <cell r="K93">
            <v>17.850000000000001</v>
          </cell>
          <cell r="L93">
            <v>22.08</v>
          </cell>
          <cell r="M93">
            <v>27.68</v>
          </cell>
          <cell r="N93">
            <v>26.67</v>
          </cell>
          <cell r="O93">
            <v>29.2</v>
          </cell>
          <cell r="P93">
            <v>35.549999999999997</v>
          </cell>
          <cell r="Q93">
            <v>36.78</v>
          </cell>
          <cell r="R93">
            <v>37.65</v>
          </cell>
          <cell r="S93">
            <v>37.869999999999997</v>
          </cell>
          <cell r="T93">
            <v>38.200000000000003</v>
          </cell>
          <cell r="U93">
            <v>44.13</v>
          </cell>
        </row>
        <row r="94">
          <cell r="A94" t="str">
            <v xml:space="preserve">  Post Office</v>
          </cell>
          <cell r="B94">
            <v>0.21</v>
          </cell>
          <cell r="C94">
            <v>0.27</v>
          </cell>
          <cell r="D94">
            <v>0.35</v>
          </cell>
          <cell r="E94">
            <v>0.35</v>
          </cell>
          <cell r="F94">
            <v>0.4</v>
          </cell>
          <cell r="G94">
            <v>0.48</v>
          </cell>
          <cell r="H94">
            <v>0.5</v>
          </cell>
          <cell r="I94">
            <v>0.5</v>
          </cell>
          <cell r="J94">
            <v>0.87</v>
          </cell>
          <cell r="K94">
            <v>0.87</v>
          </cell>
          <cell r="L94">
            <v>1.08</v>
          </cell>
          <cell r="M94">
            <v>1.35</v>
          </cell>
          <cell r="N94">
            <v>1.67</v>
          </cell>
          <cell r="O94">
            <v>1.82</v>
          </cell>
          <cell r="P94">
            <v>1.99</v>
          </cell>
          <cell r="Q94">
            <v>1.43</v>
          </cell>
          <cell r="R94">
            <v>1.31</v>
          </cell>
          <cell r="S94">
            <v>2.46</v>
          </cell>
          <cell r="T94">
            <v>2.5</v>
          </cell>
          <cell r="U94">
            <v>1.46</v>
          </cell>
        </row>
        <row r="96">
          <cell r="A96" t="str">
            <v>Banks &amp; Insurance</v>
          </cell>
          <cell r="B96">
            <v>14.48</v>
          </cell>
          <cell r="C96">
            <v>16.75</v>
          </cell>
          <cell r="D96">
            <v>17.560000000000002</v>
          </cell>
          <cell r="E96">
            <v>17.16</v>
          </cell>
          <cell r="F96">
            <v>17.18</v>
          </cell>
          <cell r="G96">
            <v>19.41</v>
          </cell>
          <cell r="H96">
            <v>20.630000000000003</v>
          </cell>
          <cell r="I96">
            <v>21.919999999999998</v>
          </cell>
          <cell r="J96">
            <v>22.459999999999997</v>
          </cell>
          <cell r="K96">
            <v>24.11</v>
          </cell>
          <cell r="L96">
            <v>26.400000000000002</v>
          </cell>
          <cell r="M96">
            <v>30.549999999999997</v>
          </cell>
          <cell r="N96">
            <v>32.61</v>
          </cell>
          <cell r="O96">
            <v>34.65</v>
          </cell>
          <cell r="P96">
            <v>35.33</v>
          </cell>
          <cell r="Q96">
            <v>36.67</v>
          </cell>
          <cell r="R96">
            <v>37.65</v>
          </cell>
          <cell r="S96">
            <v>39.42</v>
          </cell>
          <cell r="T96">
            <v>42.370000000000005</v>
          </cell>
          <cell r="U96">
            <v>45.129999999999995</v>
          </cell>
        </row>
        <row r="97">
          <cell r="A97" t="str">
            <v xml:space="preserve">  Banks</v>
          </cell>
          <cell r="B97">
            <v>11.43</v>
          </cell>
          <cell r="C97">
            <v>13.45</v>
          </cell>
          <cell r="D97">
            <v>14.14</v>
          </cell>
          <cell r="E97">
            <v>13.56</v>
          </cell>
          <cell r="F97">
            <v>13.31</v>
          </cell>
          <cell r="G97">
            <v>15.18</v>
          </cell>
          <cell r="H97">
            <v>15.96</v>
          </cell>
          <cell r="I97">
            <v>17.22</v>
          </cell>
          <cell r="J97">
            <v>17.739999999999998</v>
          </cell>
          <cell r="K97">
            <v>19.13</v>
          </cell>
          <cell r="L97">
            <v>21.42</v>
          </cell>
          <cell r="M97">
            <v>25.29</v>
          </cell>
          <cell r="N97">
            <v>27.14</v>
          </cell>
          <cell r="O97">
            <v>29.12</v>
          </cell>
          <cell r="P97">
            <v>29.66</v>
          </cell>
          <cell r="Q97">
            <v>30.85</v>
          </cell>
          <cell r="R97">
            <v>31.65</v>
          </cell>
          <cell r="S97">
            <v>33.6</v>
          </cell>
          <cell r="T97">
            <v>35.950000000000003</v>
          </cell>
          <cell r="U97">
            <v>37.9</v>
          </cell>
        </row>
        <row r="98">
          <cell r="A98" t="str">
            <v xml:space="preserve">  Insurance</v>
          </cell>
          <cell r="B98">
            <v>3.05</v>
          </cell>
          <cell r="C98">
            <v>3.3</v>
          </cell>
          <cell r="D98">
            <v>3.42</v>
          </cell>
          <cell r="E98">
            <v>3.6</v>
          </cell>
          <cell r="F98">
            <v>3.87</v>
          </cell>
          <cell r="G98">
            <v>4.2300000000000004</v>
          </cell>
          <cell r="H98">
            <v>4.67</v>
          </cell>
          <cell r="I98">
            <v>4.7</v>
          </cell>
          <cell r="J98">
            <v>4.72</v>
          </cell>
          <cell r="K98">
            <v>4.9800000000000004</v>
          </cell>
          <cell r="L98">
            <v>4.9800000000000004</v>
          </cell>
          <cell r="M98">
            <v>5.26</v>
          </cell>
          <cell r="N98">
            <v>5.47</v>
          </cell>
          <cell r="O98">
            <v>5.53</v>
          </cell>
          <cell r="P98">
            <v>5.67</v>
          </cell>
          <cell r="Q98">
            <v>5.82</v>
          </cell>
          <cell r="R98">
            <v>6</v>
          </cell>
          <cell r="S98">
            <v>5.82</v>
          </cell>
          <cell r="T98">
            <v>6.42</v>
          </cell>
          <cell r="U98">
            <v>7.23</v>
          </cell>
        </row>
        <row r="100">
          <cell r="A100" t="str">
            <v>Real Estate &amp; Housing</v>
          </cell>
          <cell r="B100">
            <v>9.6999999999999993</v>
          </cell>
          <cell r="C100">
            <v>9.9</v>
          </cell>
          <cell r="D100">
            <v>10.09</v>
          </cell>
          <cell r="E100">
            <v>10.3</v>
          </cell>
          <cell r="F100">
            <v>10.51</v>
          </cell>
          <cell r="G100">
            <v>10.74</v>
          </cell>
          <cell r="H100">
            <v>10.95</v>
          </cell>
          <cell r="I100">
            <v>11.11</v>
          </cell>
          <cell r="J100">
            <v>11.25</v>
          </cell>
          <cell r="K100">
            <v>11.39</v>
          </cell>
          <cell r="L100">
            <v>11.53</v>
          </cell>
          <cell r="M100">
            <v>11.69</v>
          </cell>
          <cell r="N100">
            <v>11.86</v>
          </cell>
          <cell r="O100">
            <v>12.02</v>
          </cell>
          <cell r="P100">
            <v>12.92</v>
          </cell>
          <cell r="Q100">
            <v>13.43</v>
          </cell>
          <cell r="R100">
            <v>14.1</v>
          </cell>
          <cell r="S100">
            <v>14.36</v>
          </cell>
          <cell r="T100">
            <v>14.59</v>
          </cell>
          <cell r="U100">
            <v>14.85</v>
          </cell>
        </row>
        <row r="102">
          <cell r="A102" t="str">
            <v>Government Services</v>
          </cell>
          <cell r="B102">
            <v>48.54</v>
          </cell>
          <cell r="C102">
            <v>50.81</v>
          </cell>
          <cell r="D102">
            <v>53.7</v>
          </cell>
          <cell r="E102">
            <v>55.919999999999995</v>
          </cell>
          <cell r="F102">
            <v>56.990000000000009</v>
          </cell>
          <cell r="G102">
            <v>57</v>
          </cell>
          <cell r="H102">
            <v>58.16</v>
          </cell>
          <cell r="I102">
            <v>60.04</v>
          </cell>
          <cell r="J102">
            <v>61.739999999999995</v>
          </cell>
          <cell r="K102">
            <v>63.47</v>
          </cell>
          <cell r="L102">
            <v>65.42</v>
          </cell>
          <cell r="M102">
            <v>67.34</v>
          </cell>
          <cell r="N102">
            <v>69.350000000000009</v>
          </cell>
          <cell r="O102">
            <v>69.969999999999985</v>
          </cell>
          <cell r="P102">
            <v>71.77000000000001</v>
          </cell>
          <cell r="Q102">
            <v>77.490000000000009</v>
          </cell>
          <cell r="R102">
            <v>82.850000000000009</v>
          </cell>
          <cell r="S102">
            <v>86.460000000000008</v>
          </cell>
          <cell r="T102">
            <v>86.45</v>
          </cell>
          <cell r="U102">
            <v>87.76</v>
          </cell>
        </row>
        <row r="103">
          <cell r="A103" t="str">
            <v xml:space="preserve">  Central</v>
          </cell>
          <cell r="B103">
            <v>47.76</v>
          </cell>
          <cell r="C103">
            <v>49.89</v>
          </cell>
          <cell r="D103">
            <v>52.73</v>
          </cell>
          <cell r="E103">
            <v>54.91</v>
          </cell>
          <cell r="F103">
            <v>55.95</v>
          </cell>
          <cell r="G103">
            <v>55.92</v>
          </cell>
          <cell r="H103">
            <v>57.07</v>
          </cell>
          <cell r="I103">
            <v>58.9</v>
          </cell>
          <cell r="J103">
            <v>60.58</v>
          </cell>
          <cell r="K103">
            <v>62.25</v>
          </cell>
          <cell r="L103">
            <v>64.28</v>
          </cell>
          <cell r="M103">
            <v>66.22</v>
          </cell>
          <cell r="N103">
            <v>68.22</v>
          </cell>
          <cell r="O103">
            <v>68.819999999999993</v>
          </cell>
          <cell r="P103">
            <v>70.59</v>
          </cell>
          <cell r="Q103">
            <v>76.19</v>
          </cell>
          <cell r="R103">
            <v>80.87</v>
          </cell>
          <cell r="S103">
            <v>84.54</v>
          </cell>
          <cell r="T103">
            <v>84.4</v>
          </cell>
          <cell r="U103">
            <v>85.75</v>
          </cell>
        </row>
        <row r="104">
          <cell r="A104" t="str">
            <v xml:space="preserve">  Local</v>
          </cell>
          <cell r="B104">
            <v>0.65</v>
          </cell>
          <cell r="C104">
            <v>0.68</v>
          </cell>
          <cell r="D104">
            <v>0.7</v>
          </cell>
          <cell r="E104">
            <v>0.75</v>
          </cell>
          <cell r="F104">
            <v>0.77</v>
          </cell>
          <cell r="G104">
            <v>0.8</v>
          </cell>
          <cell r="H104">
            <v>0.79</v>
          </cell>
          <cell r="I104">
            <v>0.81</v>
          </cell>
          <cell r="J104">
            <v>0.83</v>
          </cell>
          <cell r="K104">
            <v>0.89</v>
          </cell>
          <cell r="L104">
            <v>0.81</v>
          </cell>
          <cell r="M104">
            <v>0.72</v>
          </cell>
          <cell r="N104">
            <v>0.73</v>
          </cell>
          <cell r="O104">
            <v>0.74</v>
          </cell>
          <cell r="P104">
            <v>0.75</v>
          </cell>
          <cell r="Q104">
            <v>0.87</v>
          </cell>
          <cell r="R104">
            <v>1.55</v>
          </cell>
          <cell r="S104">
            <v>1.49</v>
          </cell>
          <cell r="T104">
            <v>1.57</v>
          </cell>
          <cell r="U104">
            <v>1.47</v>
          </cell>
        </row>
        <row r="105">
          <cell r="A105" t="str">
            <v xml:space="preserve">  NIS</v>
          </cell>
          <cell r="B105">
            <v>0.13</v>
          </cell>
          <cell r="C105">
            <v>0.24</v>
          </cell>
          <cell r="D105">
            <v>0.27</v>
          </cell>
          <cell r="E105">
            <v>0.26</v>
          </cell>
          <cell r="F105">
            <v>0.27</v>
          </cell>
          <cell r="G105">
            <v>0.28000000000000003</v>
          </cell>
          <cell r="H105">
            <v>0.3</v>
          </cell>
          <cell r="I105">
            <v>0.33</v>
          </cell>
          <cell r="J105">
            <v>0.33</v>
          </cell>
          <cell r="K105">
            <v>0.33</v>
          </cell>
          <cell r="L105">
            <v>0.33</v>
          </cell>
          <cell r="M105">
            <v>0.4</v>
          </cell>
          <cell r="N105">
            <v>0.4</v>
          </cell>
          <cell r="O105">
            <v>0.41</v>
          </cell>
          <cell r="P105">
            <v>0.43</v>
          </cell>
          <cell r="Q105">
            <v>0.43</v>
          </cell>
          <cell r="R105">
            <v>0.43</v>
          </cell>
          <cell r="S105">
            <v>0.43</v>
          </cell>
          <cell r="T105">
            <v>0.48</v>
          </cell>
          <cell r="U105">
            <v>0.54</v>
          </cell>
        </row>
        <row r="107">
          <cell r="A107" t="str">
            <v>Other Services</v>
          </cell>
          <cell r="B107">
            <v>5.79</v>
          </cell>
          <cell r="C107">
            <v>6.27</v>
          </cell>
          <cell r="D107">
            <v>6.42</v>
          </cell>
          <cell r="E107">
            <v>6.84</v>
          </cell>
          <cell r="F107">
            <v>7.08</v>
          </cell>
          <cell r="G107">
            <v>7.37</v>
          </cell>
          <cell r="H107">
            <v>7.5</v>
          </cell>
          <cell r="I107">
            <v>7.61</v>
          </cell>
          <cell r="J107">
            <v>7.7</v>
          </cell>
          <cell r="K107">
            <v>7.81</v>
          </cell>
          <cell r="L107">
            <v>4.51</v>
          </cell>
          <cell r="M107">
            <v>8.0299999999999994</v>
          </cell>
          <cell r="N107">
            <v>8.14</v>
          </cell>
          <cell r="O107">
            <v>8.25</v>
          </cell>
          <cell r="P107">
            <v>8.36</v>
          </cell>
          <cell r="Q107">
            <v>8.4700000000000006</v>
          </cell>
          <cell r="R107">
            <v>8.58</v>
          </cell>
          <cell r="S107">
            <v>8.69</v>
          </cell>
          <cell r="T107">
            <v>8.8000000000000007</v>
          </cell>
          <cell r="U107">
            <v>8.91</v>
          </cell>
        </row>
        <row r="109">
          <cell r="A109" t="str">
            <v>Less Imputed Service Charge</v>
          </cell>
          <cell r="B109">
            <v>10.29</v>
          </cell>
          <cell r="C109">
            <v>12.11</v>
          </cell>
          <cell r="D109">
            <v>12.73</v>
          </cell>
          <cell r="E109">
            <v>12.2</v>
          </cell>
          <cell r="F109">
            <v>11.98</v>
          </cell>
          <cell r="G109">
            <v>13.65</v>
          </cell>
          <cell r="H109">
            <v>14.36</v>
          </cell>
          <cell r="I109">
            <v>15.49</v>
          </cell>
          <cell r="J109">
            <v>15.96</v>
          </cell>
          <cell r="K109">
            <v>17.21</v>
          </cell>
          <cell r="L109">
            <v>19.28</v>
          </cell>
          <cell r="M109">
            <v>22.76</v>
          </cell>
          <cell r="N109">
            <v>24.41</v>
          </cell>
          <cell r="O109">
            <v>26.19</v>
          </cell>
          <cell r="P109">
            <v>26.69</v>
          </cell>
          <cell r="Q109">
            <v>27.76</v>
          </cell>
          <cell r="R109">
            <v>28.48</v>
          </cell>
          <cell r="S109">
            <v>30.24</v>
          </cell>
          <cell r="T109">
            <v>33.58</v>
          </cell>
          <cell r="U109">
            <v>35.380000000000003</v>
          </cell>
        </row>
        <row r="111">
          <cell r="A111" t="str">
            <v>TOTAL</v>
          </cell>
          <cell r="B111">
            <v>214.60999999999999</v>
          </cell>
          <cell r="C111">
            <v>241.93000000000006</v>
          </cell>
          <cell r="D111">
            <v>248.21000000000006</v>
          </cell>
          <cell r="E111">
            <v>253.43</v>
          </cell>
          <cell r="F111">
            <v>271.77</v>
          </cell>
          <cell r="G111">
            <v>278.16000000000008</v>
          </cell>
          <cell r="H111">
            <v>288.04999999999995</v>
          </cell>
          <cell r="I111">
            <v>307.39999999999998</v>
          </cell>
          <cell r="J111">
            <v>321.66999999999996</v>
          </cell>
          <cell r="K111">
            <v>343.51</v>
          </cell>
          <cell r="L111">
            <v>358.96999999999991</v>
          </cell>
          <cell r="M111">
            <v>412.14</v>
          </cell>
          <cell r="N111">
            <v>424.66</v>
          </cell>
          <cell r="O111">
            <v>452.9799999999999</v>
          </cell>
          <cell r="P111">
            <v>459.32000000000011</v>
          </cell>
          <cell r="Q111">
            <v>491.18000000000006</v>
          </cell>
          <cell r="R111">
            <v>499.96000000000004</v>
          </cell>
          <cell r="S111">
            <v>485.42000000000007</v>
          </cell>
          <cell r="T111">
            <v>525.58999999999992</v>
          </cell>
          <cell r="U111">
            <v>531.75</v>
          </cell>
        </row>
        <row r="113">
          <cell r="A113" t="str">
            <v>GROWTH RATE</v>
          </cell>
          <cell r="B113" t="str">
            <v xml:space="preserve">NA </v>
          </cell>
          <cell r="C113">
            <v>12.730068496342239</v>
          </cell>
          <cell r="D113">
            <v>2.595792171289224</v>
          </cell>
          <cell r="E113">
            <v>2.1030578945247846</v>
          </cell>
          <cell r="F113">
            <v>7.2367123071459538</v>
          </cell>
          <cell r="G113">
            <v>2.3512528976708635</v>
          </cell>
          <cell r="H113">
            <v>3.5555076215127546</v>
          </cell>
          <cell r="I113">
            <v>6.7175837528206994</v>
          </cell>
          <cell r="J113">
            <v>4.6421600520494488</v>
          </cell>
          <cell r="K113">
            <v>6.7895669474927756</v>
          </cell>
          <cell r="L113">
            <v>4.5005967802974833</v>
          </cell>
          <cell r="M113">
            <v>14.81182271499013</v>
          </cell>
          <cell r="N113">
            <v>3.0378026884068543</v>
          </cell>
          <cell r="O113">
            <v>6.6688645033673666</v>
          </cell>
          <cell r="P113">
            <v>1.3996202922866852</v>
          </cell>
          <cell r="Q113">
            <v>6.9363406775232894</v>
          </cell>
          <cell r="R113">
            <v>1.7875320656378424</v>
          </cell>
          <cell r="S113">
            <v>-2.9082326586126861</v>
          </cell>
          <cell r="T113">
            <v>8.2753079807176952</v>
          </cell>
          <cell r="U113">
            <v>1.1720162103540988</v>
          </cell>
        </row>
        <row r="115">
          <cell r="A115" t="str">
            <v>SOURCE:  St. Vincent &amp; the Grenadines Statistical Office \ ECCB</v>
          </cell>
        </row>
        <row r="116">
          <cell r="A116" t="str">
            <v>Date:  02 August 2004</v>
          </cell>
        </row>
        <row r="117">
          <cell r="A117" t="str">
            <v>ST. VINCENT &amp; THE GRENADINES</v>
          </cell>
        </row>
        <row r="118">
          <cell r="A118" t="str">
            <v>PERCENTAGE CONTRIBUTION OF GROSS DOMESTIC PRODUCT BY ECONOMIC ACTIVITY</v>
          </cell>
        </row>
        <row r="119">
          <cell r="A119" t="str">
            <v>AT FACTOR COST, IN CURRENT PRICES: 1998 - 2008</v>
          </cell>
        </row>
        <row r="120">
          <cell r="A120" t="str">
            <v>Table 3</v>
          </cell>
        </row>
        <row r="121">
          <cell r="B121" t="str">
            <v>1977</v>
          </cell>
          <cell r="C121" t="str">
            <v>1978</v>
          </cell>
          <cell r="D121" t="str">
            <v>1979</v>
          </cell>
          <cell r="E121" t="str">
            <v>1980</v>
          </cell>
          <cell r="F121" t="str">
            <v>1981</v>
          </cell>
          <cell r="G121" t="str">
            <v>1982</v>
          </cell>
          <cell r="H121" t="str">
            <v>1983</v>
          </cell>
          <cell r="I121" t="str">
            <v>1984</v>
          </cell>
          <cell r="J121" t="str">
            <v>1985</v>
          </cell>
          <cell r="K121" t="str">
            <v>1986</v>
          </cell>
          <cell r="L121" t="str">
            <v>1987</v>
          </cell>
          <cell r="M121" t="str">
            <v>1988</v>
          </cell>
          <cell r="N121" t="str">
            <v>1989</v>
          </cell>
          <cell r="O121" t="str">
            <v>1990</v>
          </cell>
          <cell r="P121" t="str">
            <v>1991</v>
          </cell>
          <cell r="Q121" t="str">
            <v>1992</v>
          </cell>
          <cell r="R121" t="str">
            <v>1993</v>
          </cell>
          <cell r="S121" t="str">
            <v>1994</v>
          </cell>
          <cell r="T121" t="str">
            <v>1995</v>
          </cell>
          <cell r="U121" t="str">
            <v>1996</v>
          </cell>
        </row>
        <row r="122">
          <cell r="U122" t="str">
            <v xml:space="preserve"> </v>
          </cell>
        </row>
        <row r="123">
          <cell r="A123" t="str">
            <v>Agriculture</v>
          </cell>
          <cell r="B123">
            <v>19.321024419297199</v>
          </cell>
          <cell r="C123">
            <v>22.19543853142963</v>
          </cell>
          <cell r="D123">
            <v>19.637582821106406</v>
          </cell>
          <cell r="E123">
            <v>16.73036705848417</v>
          </cell>
          <cell r="F123">
            <v>19.37971114563554</v>
          </cell>
          <cell r="G123">
            <v>18.28777720474471</v>
          </cell>
          <cell r="H123">
            <v>17.134353741496597</v>
          </cell>
          <cell r="I123">
            <v>20</v>
          </cell>
          <cell r="J123">
            <v>19.956435643564362</v>
          </cell>
          <cell r="K123">
            <v>19.731332868108861</v>
          </cell>
          <cell r="L123">
            <v>17.804349872893326</v>
          </cell>
          <cell r="M123">
            <v>21.006285900075859</v>
          </cell>
          <cell r="N123">
            <v>19.815875716108373</v>
          </cell>
          <cell r="O123">
            <v>21.18857344695131</v>
          </cell>
          <cell r="P123">
            <v>18.590219363351476</v>
          </cell>
          <cell r="Q123">
            <v>19.368824547366074</v>
          </cell>
          <cell r="R123">
            <v>14.869060228642386</v>
          </cell>
          <cell r="S123">
            <v>11.11975538709269</v>
          </cell>
          <cell r="T123">
            <v>14.078860172299537</v>
          </cell>
          <cell r="U123">
            <v>12.546648400963672</v>
          </cell>
        </row>
        <row r="124">
          <cell r="A124" t="str">
            <v xml:space="preserve">  Crops</v>
          </cell>
          <cell r="B124">
            <v>14.842167957117333</v>
          </cell>
          <cell r="C124">
            <v>17.57834229556833</v>
          </cell>
          <cell r="D124">
            <v>15.678135227907719</v>
          </cell>
          <cell r="E124">
            <v>12.490084372971802</v>
          </cell>
          <cell r="F124">
            <v>15.858219690430984</v>
          </cell>
          <cell r="G124">
            <v>14.687983496647753</v>
          </cell>
          <cell r="H124">
            <v>13.525132275132274</v>
          </cell>
          <cell r="I124">
            <v>16.076677316293928</v>
          </cell>
          <cell r="J124">
            <v>15.635643564356439</v>
          </cell>
          <cell r="K124">
            <v>15.669923237962315</v>
          </cell>
          <cell r="L124">
            <v>13.881304334180712</v>
          </cell>
          <cell r="M124">
            <v>17.367508399263031</v>
          </cell>
          <cell r="N124">
            <v>16.210942386110624</v>
          </cell>
          <cell r="O124">
            <v>17.773411629652529</v>
          </cell>
          <cell r="P124">
            <v>15.174006267524328</v>
          </cell>
          <cell r="Q124">
            <v>16.038034275506597</v>
          </cell>
          <cell r="R124">
            <v>11.269586179188424</v>
          </cell>
          <cell r="S124">
            <v>7.3239130828101544</v>
          </cell>
          <cell r="T124">
            <v>10.447316103379721</v>
          </cell>
          <cell r="U124">
            <v>8.99428409466673</v>
          </cell>
        </row>
        <row r="125">
          <cell r="A125" t="str">
            <v xml:space="preserve">    Bananas</v>
          </cell>
          <cell r="B125">
            <v>6.3966646813579509</v>
          </cell>
          <cell r="C125">
            <v>8.733543482291859</v>
          </cell>
          <cell r="D125">
            <v>4.494292328570288</v>
          </cell>
          <cell r="E125">
            <v>3.0720415374630412</v>
          </cell>
          <cell r="F125">
            <v>6.1395937625870305</v>
          </cell>
          <cell r="G125">
            <v>4.0330067044868478</v>
          </cell>
          <cell r="H125">
            <v>4.0674603174603172</v>
          </cell>
          <cell r="I125">
            <v>4.8562300319488809</v>
          </cell>
          <cell r="J125">
            <v>6.4871287128712876</v>
          </cell>
          <cell r="K125">
            <v>5.491974877878576</v>
          </cell>
          <cell r="L125">
            <v>5.5581709192480302</v>
          </cell>
          <cell r="M125">
            <v>11.16560095372277</v>
          </cell>
          <cell r="N125">
            <v>10.324469016586194</v>
          </cell>
          <cell r="O125">
            <v>10.940880392070293</v>
          </cell>
          <cell r="P125">
            <v>8.5807356094342726</v>
          </cell>
          <cell r="Q125">
            <v>10.954392363372472</v>
          </cell>
          <cell r="R125">
            <v>6.3862814565908161</v>
          </cell>
          <cell r="S125">
            <v>2.809791753360714</v>
          </cell>
          <cell r="T125">
            <v>4.7564612326043738</v>
          </cell>
          <cell r="U125">
            <v>3.7854094824192606</v>
          </cell>
        </row>
        <row r="126">
          <cell r="A126" t="str">
            <v xml:space="preserve">    Other Crops</v>
          </cell>
          <cell r="B126">
            <v>8.4455032757593802</v>
          </cell>
          <cell r="C126">
            <v>8.8447988132764692</v>
          </cell>
          <cell r="D126">
            <v>11.18384289933743</v>
          </cell>
          <cell r="E126">
            <v>9.4180428355087606</v>
          </cell>
          <cell r="F126">
            <v>9.7186259278439504</v>
          </cell>
          <cell r="G126">
            <v>10.654976792160904</v>
          </cell>
          <cell r="H126">
            <v>9.4576719576719572</v>
          </cell>
          <cell r="I126">
            <v>11.220447284345045</v>
          </cell>
          <cell r="J126">
            <v>9.1485148514851495</v>
          </cell>
          <cell r="K126">
            <v>10.177948360083739</v>
          </cell>
          <cell r="L126">
            <v>8.3231334149326788</v>
          </cell>
          <cell r="M126">
            <v>6.2019074455402619</v>
          </cell>
          <cell r="N126">
            <v>5.8864733695244285</v>
          </cell>
          <cell r="O126">
            <v>6.8325312375822342</v>
          </cell>
          <cell r="P126">
            <v>6.593270658090054</v>
          </cell>
          <cell r="Q126">
            <v>5.0836419121341248</v>
          </cell>
          <cell r="R126">
            <v>4.8833047225976101</v>
          </cell>
          <cell r="S126">
            <v>4.5141213294494404</v>
          </cell>
          <cell r="T126">
            <v>5.6908548707753477</v>
          </cell>
          <cell r="U126">
            <v>5.2088746122474685</v>
          </cell>
        </row>
        <row r="127">
          <cell r="A127" t="str">
            <v xml:space="preserve">  Livestock</v>
          </cell>
          <cell r="B127">
            <v>1.9773674806432397</v>
          </cell>
          <cell r="C127">
            <v>2.1045800111255333</v>
          </cell>
          <cell r="D127">
            <v>1.8280514089566535</v>
          </cell>
          <cell r="E127">
            <v>1.6586139756255855</v>
          </cell>
          <cell r="F127">
            <v>1.1968467690891307</v>
          </cell>
          <cell r="G127">
            <v>1.1088189788550795</v>
          </cell>
          <cell r="H127">
            <v>1.015684051398337</v>
          </cell>
          <cell r="I127">
            <v>0.95846645367412142</v>
          </cell>
          <cell r="J127">
            <v>1.2950495049504951</v>
          </cell>
          <cell r="K127">
            <v>1.1758548499651083</v>
          </cell>
          <cell r="L127">
            <v>1.1110064965634119</v>
          </cell>
          <cell r="M127">
            <v>1.0079115638885878</v>
          </cell>
          <cell r="N127">
            <v>0.97315688089460362</v>
          </cell>
          <cell r="O127">
            <v>0.89849441476444902</v>
          </cell>
          <cell r="P127">
            <v>0.88652482269503552</v>
          </cell>
          <cell r="Q127">
            <v>0.84479261643810133</v>
          </cell>
          <cell r="R127">
            <v>0.86745315752949326</v>
          </cell>
          <cell r="S127">
            <v>0.88654086229668383</v>
          </cell>
          <cell r="T127">
            <v>0.83664678595096087</v>
          </cell>
          <cell r="U127">
            <v>0.81723274599650453</v>
          </cell>
        </row>
        <row r="128">
          <cell r="A128" t="str">
            <v xml:space="preserve">  Forestry</v>
          </cell>
          <cell r="B128">
            <v>0.81000595592614655</v>
          </cell>
          <cell r="C128">
            <v>1.0291118116076396</v>
          </cell>
          <cell r="D128">
            <v>1.0856549852318991</v>
          </cell>
          <cell r="E128">
            <v>1.0095911155981825</v>
          </cell>
          <cell r="F128">
            <v>0.76529144369641522</v>
          </cell>
          <cell r="G128">
            <v>0.76328004125838034</v>
          </cell>
          <cell r="H128">
            <v>0.83616780045351469</v>
          </cell>
          <cell r="I128">
            <v>0.85623003194888159</v>
          </cell>
          <cell r="J128">
            <v>0.86732673267326743</v>
          </cell>
          <cell r="K128">
            <v>0.80949057920446599</v>
          </cell>
          <cell r="L128">
            <v>0.77205536201864222</v>
          </cell>
          <cell r="M128">
            <v>0.7071637585347349</v>
          </cell>
          <cell r="N128">
            <v>0.6929677532334324</v>
          </cell>
          <cell r="O128">
            <v>0.64903527749569534</v>
          </cell>
          <cell r="P128">
            <v>0.64530760349661886</v>
          </cell>
          <cell r="Q128">
            <v>0.64755028748999832</v>
          </cell>
          <cell r="R128">
            <v>0.79257825340589472</v>
          </cell>
          <cell r="S128">
            <v>0.81055164552839665</v>
          </cell>
          <cell r="T128">
            <v>0.75712392312789933</v>
          </cell>
          <cell r="U128">
            <v>0.73535200844001458</v>
          </cell>
        </row>
        <row r="129">
          <cell r="A129" t="str">
            <v xml:space="preserve">  Fishing</v>
          </cell>
          <cell r="B129">
            <v>1.6914830256104825</v>
          </cell>
          <cell r="C129">
            <v>1.483404413128129</v>
          </cell>
          <cell r="D129">
            <v>1.0457411990101382</v>
          </cell>
          <cell r="E129">
            <v>1.5720775942885987</v>
          </cell>
          <cell r="F129">
            <v>1.5593532424190115</v>
          </cell>
          <cell r="G129">
            <v>1.727694687983496</v>
          </cell>
          <cell r="H129">
            <v>1.7573696145124718</v>
          </cell>
          <cell r="I129">
            <v>2.1086261980830669</v>
          </cell>
          <cell r="J129">
            <v>2.1584158415841586</v>
          </cell>
          <cell r="K129">
            <v>2.0760642009769712</v>
          </cell>
          <cell r="L129">
            <v>2.0399836801305584</v>
          </cell>
          <cell r="M129">
            <v>1.9237021783895087</v>
          </cell>
          <cell r="N129">
            <v>1.9388086958697117</v>
          </cell>
          <cell r="O129">
            <v>1.8676321250386336</v>
          </cell>
          <cell r="P129">
            <v>1.8843806696354943</v>
          </cell>
          <cell r="Q129">
            <v>1.8384473679313749</v>
          </cell>
          <cell r="R129">
            <v>1.9394426385185719</v>
          </cell>
          <cell r="S129">
            <v>2.0987497964574553</v>
          </cell>
          <cell r="T129">
            <v>2.0377733598409544</v>
          </cell>
          <cell r="U129">
            <v>1.9997795518604249</v>
          </cell>
        </row>
        <row r="131">
          <cell r="A131" t="str">
            <v>Mining &amp; Quarrying</v>
          </cell>
          <cell r="B131">
            <v>0.3216200119118523</v>
          </cell>
          <cell r="C131">
            <v>0.26886704987947335</v>
          </cell>
          <cell r="D131">
            <v>0.31132753252973577</v>
          </cell>
          <cell r="E131">
            <v>0.36056825557077954</v>
          </cell>
          <cell r="F131">
            <v>0.32222797629322747</v>
          </cell>
          <cell r="G131">
            <v>0.30428055698813811</v>
          </cell>
          <cell r="H131">
            <v>0.29761904761904762</v>
          </cell>
          <cell r="I131">
            <v>0.19169329073482427</v>
          </cell>
          <cell r="J131">
            <v>0.20594059405940596</v>
          </cell>
          <cell r="K131">
            <v>0.26517794836008374</v>
          </cell>
          <cell r="L131">
            <v>0.29501302451118849</v>
          </cell>
          <cell r="M131">
            <v>0.26010621003576456</v>
          </cell>
          <cell r="N131">
            <v>0.26017561854251614</v>
          </cell>
          <cell r="O131">
            <v>0.26932756413086673</v>
          </cell>
          <cell r="P131">
            <v>0.28038924624773215</v>
          </cell>
          <cell r="Q131">
            <v>0.28842038666939585</v>
          </cell>
          <cell r="R131">
            <v>0.33054530844808055</v>
          </cell>
          <cell r="S131">
            <v>0.34918854372093866</v>
          </cell>
          <cell r="T131">
            <v>0.33797216699801191</v>
          </cell>
          <cell r="U131">
            <v>0.31335128411041308</v>
          </cell>
        </row>
        <row r="133">
          <cell r="A133" t="str">
            <v>Manufacturing</v>
          </cell>
          <cell r="B133">
            <v>7.1828469326980349</v>
          </cell>
          <cell r="C133">
            <v>9.762655293899499</v>
          </cell>
          <cell r="D133">
            <v>10.688911950187595</v>
          </cell>
          <cell r="E133">
            <v>10.44926804644119</v>
          </cell>
          <cell r="F133">
            <v>10.834915702859773</v>
          </cell>
          <cell r="G133">
            <v>10.923156266116552</v>
          </cell>
          <cell r="H133">
            <v>10.270219198790628</v>
          </cell>
          <cell r="I133">
            <v>12.583599574014908</v>
          </cell>
          <cell r="J133">
            <v>11.600000000000001</v>
          </cell>
          <cell r="K133">
            <v>10.240753663642707</v>
          </cell>
          <cell r="L133">
            <v>10.268964002134135</v>
          </cell>
          <cell r="M133">
            <v>10.352769047361004</v>
          </cell>
          <cell r="N133">
            <v>10.754759462637278</v>
          </cell>
          <cell r="O133">
            <v>8.5014790939997358</v>
          </cell>
          <cell r="P133">
            <v>8.9374072241464617</v>
          </cell>
          <cell r="Q133">
            <v>9.5439236337247166</v>
          </cell>
          <cell r="R133">
            <v>9.2990978487161673</v>
          </cell>
          <cell r="S133">
            <v>9.2127878996218637</v>
          </cell>
          <cell r="T133">
            <v>8.373094764744863</v>
          </cell>
          <cell r="U133">
            <v>8.2967231958681715</v>
          </cell>
        </row>
        <row r="135">
          <cell r="A135" t="str">
            <v>Electricity &amp; Water</v>
          </cell>
          <cell r="B135">
            <v>2.9064919594997023</v>
          </cell>
          <cell r="C135">
            <v>2.3734470610050065</v>
          </cell>
          <cell r="D135">
            <v>2.4187754450387162</v>
          </cell>
          <cell r="E135">
            <v>2.4230186774356386</v>
          </cell>
          <cell r="F135">
            <v>2.6583808044191266</v>
          </cell>
          <cell r="G135">
            <v>2.8365136668385755</v>
          </cell>
          <cell r="H135">
            <v>3.458049886621315</v>
          </cell>
          <cell r="I135">
            <v>3.3269435569755057</v>
          </cell>
          <cell r="J135">
            <v>4</v>
          </cell>
          <cell r="K135">
            <v>4.0928122819260286</v>
          </cell>
          <cell r="L135">
            <v>4.2431660546715619</v>
          </cell>
          <cell r="M135">
            <v>4.7957082475344093</v>
          </cell>
          <cell r="N135">
            <v>4.7607134816000798</v>
          </cell>
          <cell r="O135">
            <v>4.7595920349684322</v>
          </cell>
          <cell r="P135">
            <v>4.708889988454561</v>
          </cell>
          <cell r="Q135">
            <v>4.5793714296347305</v>
          </cell>
          <cell r="R135">
            <v>4.6367654041418591</v>
          </cell>
          <cell r="S135">
            <v>5.0460458468274512</v>
          </cell>
          <cell r="T135">
            <v>5</v>
          </cell>
          <cell r="U135">
            <v>5.2655612767096542</v>
          </cell>
        </row>
        <row r="136">
          <cell r="A136" t="str">
            <v xml:space="preserve">  Electricity</v>
          </cell>
          <cell r="B136">
            <v>2.2632519356759975</v>
          </cell>
          <cell r="C136">
            <v>1.8820693491563136</v>
          </cell>
          <cell r="D136">
            <v>1.5566376626486789</v>
          </cell>
          <cell r="E136">
            <v>1.4711184827287804</v>
          </cell>
          <cell r="F136">
            <v>1.5708613844294839</v>
          </cell>
          <cell r="G136">
            <v>1.7637957710159871</v>
          </cell>
          <cell r="H136">
            <v>2.522675736961451</v>
          </cell>
          <cell r="I136">
            <v>2.4877529286474971</v>
          </cell>
          <cell r="J136">
            <v>3.0217821782178222</v>
          </cell>
          <cell r="K136">
            <v>2.9448709002093505</v>
          </cell>
          <cell r="L136">
            <v>3.2482817060540432</v>
          </cell>
          <cell r="M136">
            <v>3.8176005202124199</v>
          </cell>
          <cell r="N136">
            <v>3.7975633552648027</v>
          </cell>
          <cell r="O136">
            <v>4.1193871694114534</v>
          </cell>
          <cell r="P136">
            <v>3.999670130298532</v>
          </cell>
          <cell r="Q136">
            <v>3.9392642488974903</v>
          </cell>
          <cell r="R136">
            <v>3.8679279739946661</v>
          </cell>
          <cell r="S136">
            <v>4.0129543521919278</v>
          </cell>
          <cell r="T136">
            <v>4.0159045725646116</v>
          </cell>
          <cell r="U136">
            <v>4.2436266868219255</v>
          </cell>
        </row>
        <row r="137">
          <cell r="A137" t="str">
            <v xml:space="preserve">  Water</v>
          </cell>
          <cell r="B137">
            <v>0.6432400238237046</v>
          </cell>
          <cell r="C137">
            <v>0.49137771184869278</v>
          </cell>
          <cell r="D137">
            <v>0.86213778239003747</v>
          </cell>
          <cell r="E137">
            <v>0.95190019470685794</v>
          </cell>
          <cell r="F137">
            <v>1.0875194199896427</v>
          </cell>
          <cell r="G137">
            <v>1.0727178958225887</v>
          </cell>
          <cell r="H137">
            <v>0.93537414965986398</v>
          </cell>
          <cell r="I137">
            <v>0.83919062832800839</v>
          </cell>
          <cell r="J137">
            <v>0.97821782178217842</v>
          </cell>
          <cell r="K137">
            <v>1.1479413817166784</v>
          </cell>
          <cell r="L137">
            <v>0.99488434861751862</v>
          </cell>
          <cell r="M137">
            <v>0.9781077273219897</v>
          </cell>
          <cell r="N137">
            <v>0.96315012633527619</v>
          </cell>
          <cell r="O137">
            <v>0.64020486555697842</v>
          </cell>
          <cell r="P137">
            <v>0.70921985815602839</v>
          </cell>
          <cell r="Q137">
            <v>0.64010718073723971</v>
          </cell>
          <cell r="R137">
            <v>0.76883743014719286</v>
          </cell>
          <cell r="S137">
            <v>1.0330914946355232</v>
          </cell>
          <cell r="T137">
            <v>0.98409542743538769</v>
          </cell>
          <cell r="U137">
            <v>1.021934589887729</v>
          </cell>
        </row>
        <row r="139">
          <cell r="A139" t="str">
            <v>Construction</v>
          </cell>
          <cell r="B139">
            <v>12.007147111375819</v>
          </cell>
          <cell r="C139">
            <v>10.003708511032821</v>
          </cell>
          <cell r="D139">
            <v>11.479204917378462</v>
          </cell>
          <cell r="E139">
            <v>13.240066344559024</v>
          </cell>
          <cell r="F139">
            <v>11.841878128776109</v>
          </cell>
          <cell r="G139">
            <v>11.253223310985041</v>
          </cell>
          <cell r="H139">
            <v>10.945767195767196</v>
          </cell>
          <cell r="I139">
            <v>7.0798722044728422</v>
          </cell>
          <cell r="J139">
            <v>7.6990099009901005</v>
          </cell>
          <cell r="K139">
            <v>9.9546406140963004</v>
          </cell>
          <cell r="L139">
            <v>9.8954900668486943</v>
          </cell>
          <cell r="M139">
            <v>9.0088869621762218</v>
          </cell>
          <cell r="N139">
            <v>8.9785605283566401</v>
          </cell>
          <cell r="O139">
            <v>9.3337454192238081</v>
          </cell>
          <cell r="P139">
            <v>9.6177634834240475</v>
          </cell>
          <cell r="Q139">
            <v>9.8863065443516138</v>
          </cell>
          <cell r="R139">
            <v>11.076007158771317</v>
          </cell>
          <cell r="S139">
            <v>11.611876029020648</v>
          </cell>
          <cell r="T139">
            <v>11.245858184227963</v>
          </cell>
          <cell r="U139">
            <v>10.463413481978366</v>
          </cell>
        </row>
        <row r="141">
          <cell r="A141" t="str">
            <v>Wholesale &amp; Retail Trade</v>
          </cell>
          <cell r="B141">
            <v>13.234067897558068</v>
          </cell>
          <cell r="C141">
            <v>11.867235305025032</v>
          </cell>
          <cell r="D141">
            <v>11.096032569649557</v>
          </cell>
          <cell r="E141">
            <v>12.735270786759934</v>
          </cell>
          <cell r="F141">
            <v>10.58173657862938</v>
          </cell>
          <cell r="G141">
            <v>11.660649819494582</v>
          </cell>
          <cell r="H141">
            <v>11.507936507936508</v>
          </cell>
          <cell r="I141">
            <v>11.113951011714589</v>
          </cell>
          <cell r="J141">
            <v>11.366336633663368</v>
          </cell>
          <cell r="K141">
            <v>11.029309141660852</v>
          </cell>
          <cell r="L141">
            <v>11.14144932994382</v>
          </cell>
          <cell r="M141">
            <v>10.526173187384847</v>
          </cell>
          <cell r="N141">
            <v>10.91486753558652</v>
          </cell>
          <cell r="O141">
            <v>11.413307430791649</v>
          </cell>
          <cell r="P141">
            <v>12.203117268678872</v>
          </cell>
          <cell r="Q141">
            <v>12.359278762955658</v>
          </cell>
          <cell r="R141">
            <v>13.848204828518204</v>
          </cell>
          <cell r="S141">
            <v>14.886649418320641</v>
          </cell>
          <cell r="T141">
            <v>14.910536779324055</v>
          </cell>
          <cell r="U141">
            <v>15.105421449603984</v>
          </cell>
        </row>
        <row r="143">
          <cell r="A143" t="str">
            <v>Hotels &amp; Restaurants</v>
          </cell>
          <cell r="B143">
            <v>2.2989874925550922</v>
          </cell>
          <cell r="C143">
            <v>1.8264416836640089</v>
          </cell>
          <cell r="D143">
            <v>1.764189351001836</v>
          </cell>
          <cell r="E143">
            <v>1.9326458498593782</v>
          </cell>
          <cell r="F143">
            <v>2.1232522009321597</v>
          </cell>
          <cell r="G143">
            <v>2.1299638989169667</v>
          </cell>
          <cell r="H143">
            <v>2.1211262282690857</v>
          </cell>
          <cell r="I143">
            <v>1.9723109691160807</v>
          </cell>
          <cell r="J143">
            <v>1.9683168316831683</v>
          </cell>
          <cell r="K143">
            <v>1.9574319609211446</v>
          </cell>
          <cell r="L143">
            <v>2.156105828076452</v>
          </cell>
          <cell r="M143">
            <v>1.9995664896499403</v>
          </cell>
          <cell r="N143">
            <v>2.0613914392214738</v>
          </cell>
          <cell r="O143">
            <v>2.2296790145260279</v>
          </cell>
          <cell r="P143">
            <v>2.3358898235197096</v>
          </cell>
          <cell r="Q143">
            <v>2.3799333841945627</v>
          </cell>
          <cell r="R143">
            <v>2.6242740786734347</v>
          </cell>
          <cell r="S143">
            <v>2.5203090228148581</v>
          </cell>
          <cell r="T143">
            <v>2.6110006626905236</v>
          </cell>
          <cell r="U143">
            <v>2.4469743492843312</v>
          </cell>
        </row>
        <row r="145">
          <cell r="A145" t="str">
            <v>Transport</v>
          </cell>
          <cell r="B145">
            <v>13.079213817748661</v>
          </cell>
          <cell r="C145">
            <v>12.479139625440387</v>
          </cell>
          <cell r="D145">
            <v>12.756446076474811</v>
          </cell>
          <cell r="E145">
            <v>13.196798153890532</v>
          </cell>
          <cell r="F145">
            <v>12.549628862420164</v>
          </cell>
          <cell r="G145">
            <v>13.300670448684887</v>
          </cell>
          <cell r="H145">
            <v>13.643235071806501</v>
          </cell>
          <cell r="I145">
            <v>13.97231096911608</v>
          </cell>
          <cell r="J145">
            <v>14.063366336633667</v>
          </cell>
          <cell r="K145">
            <v>13.579902302861131</v>
          </cell>
          <cell r="L145">
            <v>13.57373756394564</v>
          </cell>
          <cell r="M145">
            <v>13.11368808930313</v>
          </cell>
          <cell r="N145">
            <v>12.891201561053709</v>
          </cell>
          <cell r="O145">
            <v>13.66727007814915</v>
          </cell>
          <cell r="P145">
            <v>13.386524822695037</v>
          </cell>
          <cell r="Q145">
            <v>12.569546528721087</v>
          </cell>
          <cell r="R145">
            <v>12.642901493845645</v>
          </cell>
          <cell r="S145">
            <v>12.818657161983685</v>
          </cell>
          <cell r="T145">
            <v>12.902584493041749</v>
          </cell>
          <cell r="U145">
            <v>13.382776701780907</v>
          </cell>
        </row>
        <row r="146">
          <cell r="A146" t="str">
            <v xml:space="preserve">  Road</v>
          </cell>
          <cell r="B146">
            <v>8.7909469922572949</v>
          </cell>
          <cell r="C146">
            <v>8.8633413684405724</v>
          </cell>
          <cell r="D146">
            <v>9.3158777041590159</v>
          </cell>
          <cell r="E146">
            <v>10.196870267541644</v>
          </cell>
          <cell r="F146">
            <v>9.9315265550376903</v>
          </cell>
          <cell r="G146">
            <v>10.185662712738521</v>
          </cell>
          <cell r="H146">
            <v>10.591458805744521</v>
          </cell>
          <cell r="I146">
            <v>10.227902023429179</v>
          </cell>
          <cell r="J146">
            <v>9.869306930693071</v>
          </cell>
          <cell r="K146">
            <v>9.3510118632240058</v>
          </cell>
          <cell r="L146">
            <v>8.9100210275240865</v>
          </cell>
          <cell r="M146">
            <v>8.3477836783353183</v>
          </cell>
          <cell r="N146">
            <v>8.0129087133815311</v>
          </cell>
          <cell r="O146">
            <v>9.0688330610622998</v>
          </cell>
          <cell r="P146">
            <v>9.1724393864423561</v>
          </cell>
          <cell r="Q146">
            <v>8.4088498539290306</v>
          </cell>
          <cell r="R146">
            <v>8.5905255853026006</v>
          </cell>
          <cell r="S146">
            <v>8.9468256409328593</v>
          </cell>
          <cell r="T146">
            <v>9.0026507620941025</v>
          </cell>
          <cell r="U146">
            <v>9.0840379800651903</v>
          </cell>
        </row>
        <row r="147">
          <cell r="A147" t="str">
            <v xml:space="preserve">  Sea</v>
          </cell>
          <cell r="B147">
            <v>3.5854675402025014</v>
          </cell>
          <cell r="C147">
            <v>3.0502503244947152</v>
          </cell>
          <cell r="D147">
            <v>2.8817753652111437</v>
          </cell>
          <cell r="E147">
            <v>2.5167664238840413</v>
          </cell>
          <cell r="F147">
            <v>2.0714655618850339</v>
          </cell>
          <cell r="G147">
            <v>2.1866941722537385</v>
          </cell>
          <cell r="H147">
            <v>2.3242630385487528</v>
          </cell>
          <cell r="I147">
            <v>2.7689030883919061</v>
          </cell>
          <cell r="J147">
            <v>2.6217821782178219</v>
          </cell>
          <cell r="K147">
            <v>2.9344033496161894</v>
          </cell>
          <cell r="L147">
            <v>3.0568370837648682</v>
          </cell>
          <cell r="M147">
            <v>3.2784220223257825</v>
          </cell>
          <cell r="N147">
            <v>3.3997948615315332</v>
          </cell>
          <cell r="O147">
            <v>3.1480418561525898</v>
          </cell>
          <cell r="P147">
            <v>2.7956457199406239</v>
          </cell>
          <cell r="Q147">
            <v>2.76697493533801</v>
          </cell>
          <cell r="R147">
            <v>2.6060119069359717</v>
          </cell>
          <cell r="S147">
            <v>2.3230989126304937</v>
          </cell>
          <cell r="T147">
            <v>2.3774022531477796</v>
          </cell>
          <cell r="U147">
            <v>2.7933928543310187</v>
          </cell>
        </row>
        <row r="148">
          <cell r="A148" t="str">
            <v xml:space="preserve">  Air</v>
          </cell>
          <cell r="B148">
            <v>0.70279928528886237</v>
          </cell>
          <cell r="C148">
            <v>0.56554793250509916</v>
          </cell>
          <cell r="D148">
            <v>0.55879300710465385</v>
          </cell>
          <cell r="E148">
            <v>0.48316146246484454</v>
          </cell>
          <cell r="F148">
            <v>0.54663674549743946</v>
          </cell>
          <cell r="G148">
            <v>0.92831356369262474</v>
          </cell>
          <cell r="H148">
            <v>0.72751322751322745</v>
          </cell>
          <cell r="I148">
            <v>0.97550585729499451</v>
          </cell>
          <cell r="J148">
            <v>1.5722772277227726</v>
          </cell>
          <cell r="K148">
            <v>1.2944870900209351</v>
          </cell>
          <cell r="L148">
            <v>1.6068794526566861</v>
          </cell>
          <cell r="M148">
            <v>1.4874823886420288</v>
          </cell>
          <cell r="N148">
            <v>1.4784979861406446</v>
          </cell>
          <cell r="O148">
            <v>1.450395160934258</v>
          </cell>
          <cell r="P148">
            <v>1.4184397163120568</v>
          </cell>
          <cell r="Q148">
            <v>1.3937217394540482</v>
          </cell>
          <cell r="R148">
            <v>1.4463640016070707</v>
          </cell>
          <cell r="S148">
            <v>1.5487326084203292</v>
          </cell>
          <cell r="T148">
            <v>1.5225314777998673</v>
          </cell>
          <cell r="U148">
            <v>1.505345867384698</v>
          </cell>
        </row>
        <row r="150">
          <cell r="A150" t="str">
            <v>Communications</v>
          </cell>
          <cell r="B150">
            <v>3.6926742108397859</v>
          </cell>
          <cell r="C150">
            <v>3.7641386983126282</v>
          </cell>
          <cell r="D150">
            <v>4.6459647162129798</v>
          </cell>
          <cell r="E150">
            <v>3.9446167159443277</v>
          </cell>
          <cell r="F150">
            <v>4.2580125438747913</v>
          </cell>
          <cell r="G150">
            <v>4.5229499742135104</v>
          </cell>
          <cell r="H150">
            <v>4.2800453514739232</v>
          </cell>
          <cell r="I150">
            <v>3.6379126730564417</v>
          </cell>
          <cell r="J150">
            <v>4.332673267326733</v>
          </cell>
          <cell r="K150">
            <v>5.0558269364968593</v>
          </cell>
          <cell r="L150">
            <v>5.6272165207293714</v>
          </cell>
          <cell r="M150">
            <v>6.0881109786496159</v>
          </cell>
          <cell r="N150">
            <v>6.984714682410627</v>
          </cell>
          <cell r="O150">
            <v>6.8479844584749889</v>
          </cell>
          <cell r="P150">
            <v>7.7395678706910775</v>
          </cell>
          <cell r="Q150">
            <v>7.1100277255726541</v>
          </cell>
          <cell r="R150">
            <v>7.4582709375798961</v>
          </cell>
          <cell r="S150">
            <v>8.1706500696567836</v>
          </cell>
          <cell r="T150">
            <v>7.6573889993373081</v>
          </cell>
          <cell r="U150">
            <v>8.1534319051443163</v>
          </cell>
        </row>
        <row r="151">
          <cell r="A151" t="str">
            <v>Telecommunications</v>
          </cell>
          <cell r="B151">
            <v>3.5378201310303754</v>
          </cell>
          <cell r="C151">
            <v>3.6065269794177639</v>
          </cell>
          <cell r="D151">
            <v>4.4543785423485271</v>
          </cell>
          <cell r="E151">
            <v>3.7859666834931844</v>
          </cell>
          <cell r="F151">
            <v>4.0853904137177048</v>
          </cell>
          <cell r="G151">
            <v>4.3372872614749856</v>
          </cell>
          <cell r="H151">
            <v>4.1005291005291005</v>
          </cell>
          <cell r="I151">
            <v>3.4888178913738015</v>
          </cell>
          <cell r="J151">
            <v>4.0752475247524753</v>
          </cell>
          <cell r="K151">
            <v>4.8290300069783667</v>
          </cell>
          <cell r="L151">
            <v>5.3730031698207945</v>
          </cell>
          <cell r="M151">
            <v>5.8144575701744872</v>
          </cell>
          <cell r="N151">
            <v>6.6720036024316407</v>
          </cell>
          <cell r="O151">
            <v>6.4462007152633687</v>
          </cell>
          <cell r="P151">
            <v>7.3292924294903514</v>
          </cell>
          <cell r="Q151">
            <v>6.8439366591615345</v>
          </cell>
          <cell r="R151">
            <v>7.2190364878191291</v>
          </cell>
          <cell r="S151">
            <v>7.7255703714425303</v>
          </cell>
          <cell r="T151">
            <v>7.1355202120609666</v>
          </cell>
          <cell r="U151">
            <v>7.8353567323287203</v>
          </cell>
        </row>
        <row r="152">
          <cell r="A152" t="str">
            <v xml:space="preserve">  Post Office</v>
          </cell>
          <cell r="B152">
            <v>0.15485407980941035</v>
          </cell>
          <cell r="C152">
            <v>0.15761171889486372</v>
          </cell>
          <cell r="D152">
            <v>0.19158617386445276</v>
          </cell>
          <cell r="E152">
            <v>0.15865003245114298</v>
          </cell>
          <cell r="F152">
            <v>0.17262213015708613</v>
          </cell>
          <cell r="G152">
            <v>0.18566271273852494</v>
          </cell>
          <cell r="H152">
            <v>0.17951625094482238</v>
          </cell>
          <cell r="I152">
            <v>0.14909478168264109</v>
          </cell>
          <cell r="J152">
            <v>0.25742574257425749</v>
          </cell>
          <cell r="K152">
            <v>0.22679692951849267</v>
          </cell>
          <cell r="L152">
            <v>0.25421335090857733</v>
          </cell>
          <cell r="M152">
            <v>0.27365340847512731</v>
          </cell>
          <cell r="N152">
            <v>0.31271107997898573</v>
          </cell>
          <cell r="O152">
            <v>0.40178374321162091</v>
          </cell>
          <cell r="P152">
            <v>0.41027544120072573</v>
          </cell>
          <cell r="Q152">
            <v>0.26609106641112001</v>
          </cell>
          <cell r="R152">
            <v>0.23923444976076549</v>
          </cell>
          <cell r="S152">
            <v>0.44507969821425347</v>
          </cell>
          <cell r="T152">
            <v>0.52186878727634189</v>
          </cell>
          <cell r="U152">
            <v>0.31807517281559516</v>
          </cell>
        </row>
        <row r="154">
          <cell r="A154" t="str">
            <v>Banks &amp; Insurance</v>
          </cell>
          <cell r="B154">
            <v>3.9428231089934487</v>
          </cell>
          <cell r="C154">
            <v>5.0435750046356382</v>
          </cell>
          <cell r="D154">
            <v>5.532050770336074</v>
          </cell>
          <cell r="E154">
            <v>5.8267830100237967</v>
          </cell>
          <cell r="F154">
            <v>5.7598250762414409</v>
          </cell>
          <cell r="G154">
            <v>6.2351727694687966</v>
          </cell>
          <cell r="H154">
            <v>6.1555177626606197</v>
          </cell>
          <cell r="I154">
            <v>6.892438764643237</v>
          </cell>
          <cell r="J154">
            <v>6.2613861386138616</v>
          </cell>
          <cell r="K154">
            <v>6.741102581995813</v>
          </cell>
          <cell r="L154">
            <v>6.3082572262498822</v>
          </cell>
          <cell r="M154">
            <v>6.12604313427983</v>
          </cell>
          <cell r="N154">
            <v>7.4500287694193572</v>
          </cell>
          <cell r="O154">
            <v>7.6493443419135509</v>
          </cell>
          <cell r="P154">
            <v>7.4591786244433456</v>
          </cell>
          <cell r="Q154">
            <v>7.0932807353789489</v>
          </cell>
          <cell r="R154">
            <v>7.1898170130391872</v>
          </cell>
          <cell r="S154">
            <v>8.011434567856563</v>
          </cell>
          <cell r="T154">
            <v>7.844599072233267</v>
          </cell>
          <cell r="U154">
            <v>7.7345804399515021</v>
          </cell>
        </row>
        <row r="155">
          <cell r="A155" t="str">
            <v>Banks</v>
          </cell>
          <cell r="B155">
            <v>3.3948779035139967</v>
          </cell>
          <cell r="C155">
            <v>4.5985536806972007</v>
          </cell>
          <cell r="D155">
            <v>5.1329129081184632</v>
          </cell>
          <cell r="E155">
            <v>5.4085238335616923</v>
          </cell>
          <cell r="F155">
            <v>5.3570401058749075</v>
          </cell>
          <cell r="G155">
            <v>5.8174316658071152</v>
          </cell>
          <cell r="H155">
            <v>5.2343159486016626</v>
          </cell>
          <cell r="I155">
            <v>5.2566560170394032</v>
          </cell>
          <cell r="J155">
            <v>4.7326732673267324</v>
          </cell>
          <cell r="K155">
            <v>5.3210048848569436</v>
          </cell>
          <cell r="L155">
            <v>4.9995292345353537</v>
          </cell>
          <cell r="M155">
            <v>5.026010621003576</v>
          </cell>
          <cell r="N155">
            <v>6.3442823906136629</v>
          </cell>
          <cell r="O155">
            <v>6.4285398913859346</v>
          </cell>
          <cell r="P155">
            <v>6.2365990433778666</v>
          </cell>
          <cell r="Q155">
            <v>5.8205094806572264</v>
          </cell>
          <cell r="R155">
            <v>5.5863983344899362</v>
          </cell>
          <cell r="S155">
            <v>6.2727289175155159</v>
          </cell>
          <cell r="T155">
            <v>6.1514247846255801</v>
          </cell>
          <cell r="U155">
            <v>5.9221818067299674</v>
          </cell>
        </row>
        <row r="156">
          <cell r="A156" t="str">
            <v>Insurance</v>
          </cell>
          <cell r="B156">
            <v>0.54794520547945202</v>
          </cell>
          <cell r="C156">
            <v>0.44502132393843868</v>
          </cell>
          <cell r="D156">
            <v>0.39913786221760994</v>
          </cell>
          <cell r="E156">
            <v>0.4182591764621042</v>
          </cell>
          <cell r="F156">
            <v>0.40278497036653432</v>
          </cell>
          <cell r="G156">
            <v>0.41774110366168116</v>
          </cell>
          <cell r="H156">
            <v>0.92120181405895685</v>
          </cell>
          <cell r="I156">
            <v>1.6357827476038336</v>
          </cell>
          <cell r="J156">
            <v>1.528712871287129</v>
          </cell>
          <cell r="K156">
            <v>1.4200976971388695</v>
          </cell>
          <cell r="L156">
            <v>1.3087279917145276</v>
          </cell>
          <cell r="M156">
            <v>1.1000325132762543</v>
          </cell>
          <cell r="N156">
            <v>1.1057463788056936</v>
          </cell>
          <cell r="O156">
            <v>1.2208044505276174</v>
          </cell>
          <cell r="P156">
            <v>1.2225795810654791</v>
          </cell>
          <cell r="Q156">
            <v>1.2727712547217209</v>
          </cell>
          <cell r="R156">
            <v>1.6034186785492524</v>
          </cell>
          <cell r="S156">
            <v>1.7387056503410472</v>
          </cell>
          <cell r="T156">
            <v>1.6931742876076874</v>
          </cell>
          <cell r="U156">
            <v>1.8123986332215347</v>
          </cell>
        </row>
        <row r="158">
          <cell r="A158" t="str">
            <v>Real Estate &amp; Housing</v>
          </cell>
          <cell r="B158">
            <v>4.9672424061941634</v>
          </cell>
          <cell r="C158">
            <v>4.1257185240126093</v>
          </cell>
          <cell r="D158">
            <v>4.1669992815518473</v>
          </cell>
          <cell r="E158">
            <v>4.9109396408740169</v>
          </cell>
          <cell r="F158">
            <v>4.6090108751942003</v>
          </cell>
          <cell r="G158">
            <v>4.2186694172253718</v>
          </cell>
          <cell r="H158">
            <v>4.1524943310657587</v>
          </cell>
          <cell r="I158">
            <v>3.902023429179978</v>
          </cell>
          <cell r="J158">
            <v>3.7267326732673274</v>
          </cell>
          <cell r="K158">
            <v>3.3426378227494764</v>
          </cell>
          <cell r="L158">
            <v>3.1478517402630004</v>
          </cell>
          <cell r="M158">
            <v>2.8096889563238316</v>
          </cell>
          <cell r="N158">
            <v>2.7193355514972599</v>
          </cell>
          <cell r="O158">
            <v>2.6535387875844409</v>
          </cell>
          <cell r="P158">
            <v>2.6595744680851068</v>
          </cell>
          <cell r="Q158">
            <v>2.5250739658733559</v>
          </cell>
          <cell r="R158">
            <v>2.6169692099784498</v>
          </cell>
          <cell r="S158">
            <v>2.6379113820991122</v>
          </cell>
          <cell r="T158">
            <v>2.4834327369118623</v>
          </cell>
          <cell r="U158">
            <v>2.5068102728833046</v>
          </cell>
        </row>
        <row r="160">
          <cell r="A160" t="str">
            <v>Government Services</v>
          </cell>
          <cell r="B160">
            <v>17.748659916617036</v>
          </cell>
          <cell r="C160">
            <v>17.57834229556833</v>
          </cell>
          <cell r="D160">
            <v>17.210824618823342</v>
          </cell>
          <cell r="E160">
            <v>16.297685151799236</v>
          </cell>
          <cell r="F160">
            <v>16.89970654237873</v>
          </cell>
          <cell r="G160">
            <v>16.962351727694681</v>
          </cell>
          <cell r="H160">
            <v>18.674414210128493</v>
          </cell>
          <cell r="I160">
            <v>17.678381256656014</v>
          </cell>
          <cell r="J160">
            <v>17.001980198019805</v>
          </cell>
          <cell r="K160">
            <v>16.228192602930914</v>
          </cell>
          <cell r="L160">
            <v>17.434014374038849</v>
          </cell>
          <cell r="M160">
            <v>16.167226617535494</v>
          </cell>
          <cell r="N160">
            <v>16.893903384784721</v>
          </cell>
          <cell r="O160">
            <v>15.446598083800609</v>
          </cell>
          <cell r="P160">
            <v>15.924459838363846</v>
          </cell>
          <cell r="Q160">
            <v>15.944995441097115</v>
          </cell>
          <cell r="R160">
            <v>17.011212973446799</v>
          </cell>
          <cell r="S160">
            <v>17.700059705813175</v>
          </cell>
          <cell r="T160">
            <v>16.837309476474484</v>
          </cell>
          <cell r="U160">
            <v>17.309902845355634</v>
          </cell>
        </row>
        <row r="161">
          <cell r="A161" t="str">
            <v xml:space="preserve">  Central</v>
          </cell>
          <cell r="B161">
            <v>17.427039904705182</v>
          </cell>
          <cell r="C161">
            <v>17.253847580196553</v>
          </cell>
          <cell r="D161">
            <v>16.899497086293604</v>
          </cell>
          <cell r="E161">
            <v>16.002019182231194</v>
          </cell>
          <cell r="F161">
            <v>16.588986708095977</v>
          </cell>
          <cell r="G161">
            <v>16.642599277978334</v>
          </cell>
          <cell r="H161">
            <v>18.329554043839757</v>
          </cell>
          <cell r="I161">
            <v>17.346112886048985</v>
          </cell>
          <cell r="J161">
            <v>16.685148514851488</v>
          </cell>
          <cell r="K161">
            <v>15.886252616887647</v>
          </cell>
          <cell r="L161">
            <v>17.113893858079901</v>
          </cell>
          <cell r="M161">
            <v>15.904410967811856</v>
          </cell>
          <cell r="N161">
            <v>16.62121932304305</v>
          </cell>
          <cell r="O161">
            <v>15.192723740562499</v>
          </cell>
          <cell r="P161">
            <v>15.571911594920007</v>
          </cell>
          <cell r="Q161">
            <v>15.561675443330044</v>
          </cell>
          <cell r="R161">
            <v>16.618576281091343</v>
          </cell>
          <cell r="S161">
            <v>17.209748330951136</v>
          </cell>
          <cell r="T161">
            <v>16.418157720344599</v>
          </cell>
          <cell r="U161">
            <v>16.869006566205304</v>
          </cell>
        </row>
        <row r="162">
          <cell r="A162" t="str">
            <v xml:space="preserve">  Local</v>
          </cell>
          <cell r="B162">
            <v>0.23823704586063135</v>
          </cell>
          <cell r="C162">
            <v>0.23178193955127016</v>
          </cell>
          <cell r="D162">
            <v>0.22351720284186158</v>
          </cell>
          <cell r="E162">
            <v>0.2163409533424677</v>
          </cell>
          <cell r="F162">
            <v>0.23016284020944822</v>
          </cell>
          <cell r="G162">
            <v>0.23723568849922635</v>
          </cell>
          <cell r="H162">
            <v>0.25510204081632654</v>
          </cell>
          <cell r="I162">
            <v>0.23855165069222575</v>
          </cell>
          <cell r="J162">
            <v>0.22970297029702974</v>
          </cell>
          <cell r="K162">
            <v>0.22679692951849267</v>
          </cell>
          <cell r="L162">
            <v>0.2165521137369362</v>
          </cell>
          <cell r="M162">
            <v>0.17340414002384305</v>
          </cell>
          <cell r="N162">
            <v>0.17761989342806392</v>
          </cell>
          <cell r="O162">
            <v>0.16336262086626344</v>
          </cell>
          <cell r="P162">
            <v>0.26801913244268516</v>
          </cell>
          <cell r="Q162">
            <v>0.28097727991663723</v>
          </cell>
          <cell r="R162">
            <v>0.29036853062566192</v>
          </cell>
          <cell r="S162">
            <v>0.37632754970961269</v>
          </cell>
          <cell r="T162">
            <v>0.25679257786613652</v>
          </cell>
          <cell r="U162">
            <v>0.25823924921662184</v>
          </cell>
        </row>
        <row r="163">
          <cell r="A163" t="str">
            <v xml:space="preserve">  NIS</v>
          </cell>
          <cell r="B163">
            <v>8.3382966051220975E-2</v>
          </cell>
          <cell r="C163">
            <v>9.2712775820508062E-2</v>
          </cell>
          <cell r="D163">
            <v>8.7810329687874181E-2</v>
          </cell>
          <cell r="E163">
            <v>7.932501622557149E-2</v>
          </cell>
          <cell r="F163">
            <v>8.0556994073306867E-2</v>
          </cell>
          <cell r="G163">
            <v>8.2516761217122203E-2</v>
          </cell>
          <cell r="H163">
            <v>8.9758125472411188E-2</v>
          </cell>
          <cell r="I163">
            <v>9.3716719914802973E-2</v>
          </cell>
          <cell r="J163">
            <v>8.7128712871287137E-2</v>
          </cell>
          <cell r="K163">
            <v>0.1151430565247732</v>
          </cell>
          <cell r="L163">
            <v>0.10356840222201298</v>
          </cell>
          <cell r="M163">
            <v>8.941150969979407E-2</v>
          </cell>
          <cell r="N163">
            <v>9.5064168313611669E-2</v>
          </cell>
          <cell r="O163">
            <v>9.0511722371848666E-2</v>
          </cell>
          <cell r="P163">
            <v>8.4529111001154539E-2</v>
          </cell>
          <cell r="Q163">
            <v>0.10234271785043078</v>
          </cell>
          <cell r="R163">
            <v>0.10226816172979288</v>
          </cell>
          <cell r="S163">
            <v>0.11398382515243077</v>
          </cell>
          <cell r="T163">
            <v>0.16235917826375082</v>
          </cell>
          <cell r="U163">
            <v>0.18265702993370811</v>
          </cell>
        </row>
        <row r="165">
          <cell r="A165" t="str">
            <v>Other Services</v>
          </cell>
          <cell r="B165">
            <v>3.1328171530673012</v>
          </cell>
          <cell r="C165">
            <v>2.8462822176895974</v>
          </cell>
          <cell r="D165">
            <v>2.658258162369282</v>
          </cell>
          <cell r="E165">
            <v>3.2955938559169251</v>
          </cell>
          <cell r="F165">
            <v>3.0554117037804245</v>
          </cell>
          <cell r="G165">
            <v>2.929345023207838</v>
          </cell>
          <cell r="H165">
            <v>2.8817082388510955</v>
          </cell>
          <cell r="I165">
            <v>2.7092651757188495</v>
          </cell>
          <cell r="J165">
            <v>2.5861386138613867</v>
          </cell>
          <cell r="K165">
            <v>2.3203070481507329</v>
          </cell>
          <cell r="L165">
            <v>2.1874901923861527</v>
          </cell>
          <cell r="M165">
            <v>1.9535060149561068</v>
          </cell>
          <cell r="N165">
            <v>1.8662597253145869</v>
          </cell>
          <cell r="O165">
            <v>1.8212724623603695</v>
          </cell>
          <cell r="P165">
            <v>1.8245917862444334</v>
          </cell>
          <cell r="Q165">
            <v>1.7323830967045646</v>
          </cell>
          <cell r="R165">
            <v>1.7951714817926143</v>
          </cell>
          <cell r="S165">
            <v>1.8092670659115997</v>
          </cell>
          <cell r="T165">
            <v>1.7031146454605697</v>
          </cell>
          <cell r="U165">
            <v>1.7037491930023463</v>
          </cell>
        </row>
        <row r="167">
          <cell r="A167" t="str">
            <v>Less Imputed Service Charge</v>
          </cell>
          <cell r="B167">
            <v>3.8356164383561646</v>
          </cell>
          <cell r="C167">
            <v>4.1349898015946591</v>
          </cell>
          <cell r="D167">
            <v>4.3665682126606518</v>
          </cell>
          <cell r="E167">
            <v>5.3436215475589517</v>
          </cell>
          <cell r="F167">
            <v>4.8736981414350655</v>
          </cell>
          <cell r="G167">
            <v>5.5647240845796784</v>
          </cell>
          <cell r="H167">
            <v>5.5224867724867721</v>
          </cell>
          <cell r="I167">
            <v>5.060702875399361</v>
          </cell>
          <cell r="J167">
            <v>4.7683168316831681</v>
          </cell>
          <cell r="K167">
            <v>4.5394277739009068</v>
          </cell>
          <cell r="L167">
            <v>4.0831057966920872</v>
          </cell>
          <cell r="M167">
            <v>4.2077598352660663</v>
          </cell>
          <cell r="N167">
            <v>6.3517874565331587</v>
          </cell>
          <cell r="O167">
            <v>5.7817122168749187</v>
          </cell>
          <cell r="P167">
            <v>5.6675738083457032</v>
          </cell>
          <cell r="Q167">
            <v>5.3813661822444692</v>
          </cell>
          <cell r="R167">
            <v>5.3982979655940673</v>
          </cell>
          <cell r="S167">
            <v>5.8945921007399908</v>
          </cell>
          <cell r="T167">
            <v>5.985752153744202</v>
          </cell>
          <cell r="U167">
            <v>5.2293447966365916</v>
          </cell>
        </row>
        <row r="169">
          <cell r="A169" t="str">
            <v>TOTAL</v>
          </cell>
          <cell r="B169">
            <v>100</v>
          </cell>
          <cell r="C169">
            <v>100</v>
          </cell>
          <cell r="D169">
            <v>100</v>
          </cell>
          <cell r="E169">
            <v>100</v>
          </cell>
          <cell r="F169">
            <v>100</v>
          </cell>
          <cell r="G169">
            <v>100</v>
          </cell>
          <cell r="H169">
            <v>100</v>
          </cell>
          <cell r="I169">
            <v>100</v>
          </cell>
          <cell r="J169">
            <v>100</v>
          </cell>
          <cell r="K169">
            <v>100</v>
          </cell>
          <cell r="L169">
            <v>100</v>
          </cell>
          <cell r="M169">
            <v>100</v>
          </cell>
          <cell r="N169">
            <v>100</v>
          </cell>
          <cell r="O169">
            <v>100</v>
          </cell>
          <cell r="P169">
            <v>100</v>
          </cell>
          <cell r="Q169">
            <v>100</v>
          </cell>
          <cell r="R169">
            <v>100</v>
          </cell>
          <cell r="S169">
            <v>100</v>
          </cell>
          <cell r="T169">
            <v>100</v>
          </cell>
          <cell r="U169">
            <v>100</v>
          </cell>
        </row>
        <row r="171">
          <cell r="A171" t="str">
            <v>SOURCE:  St. Vincent &amp; the Grenadines Statistical Office \ ECCB</v>
          </cell>
        </row>
        <row r="172">
          <cell r="A172" t="str">
            <v>Date:  02 August 2004</v>
          </cell>
        </row>
        <row r="173">
          <cell r="A173" t="str">
            <v>ST. VINCENT &amp; THE GRENADINES</v>
          </cell>
        </row>
        <row r="174">
          <cell r="A174" t="str">
            <v>PERCENTAGE CONTRIBUTION OF GROSS DOMESTIC PRODUCT BY ECONOMIC ACTIVITY</v>
          </cell>
        </row>
        <row r="175">
          <cell r="A175" t="str">
            <v>AT FACTOR COST, IN CONSTANT (1990) PRICES:1998 - 2008</v>
          </cell>
        </row>
        <row r="176">
          <cell r="A176" t="str">
            <v>Table 4</v>
          </cell>
        </row>
        <row r="177">
          <cell r="B177" t="str">
            <v>1977</v>
          </cell>
          <cell r="C177" t="str">
            <v>1978</v>
          </cell>
          <cell r="D177" t="str">
            <v>1979</v>
          </cell>
          <cell r="E177" t="str">
            <v>1980</v>
          </cell>
          <cell r="F177" t="str">
            <v>1981</v>
          </cell>
          <cell r="G177" t="str">
            <v>1982</v>
          </cell>
          <cell r="H177" t="str">
            <v>1983</v>
          </cell>
          <cell r="I177" t="str">
            <v>1984</v>
          </cell>
          <cell r="J177" t="str">
            <v>1985</v>
          </cell>
          <cell r="K177" t="str">
            <v>1986</v>
          </cell>
          <cell r="L177" t="str">
            <v>1987</v>
          </cell>
          <cell r="M177" t="str">
            <v>1988</v>
          </cell>
          <cell r="N177" t="str">
            <v>1989</v>
          </cell>
          <cell r="O177" t="str">
            <v>1990</v>
          </cell>
          <cell r="P177" t="str">
            <v>1991</v>
          </cell>
          <cell r="Q177" t="str">
            <v>1992</v>
          </cell>
          <cell r="R177" t="str">
            <v>1993</v>
          </cell>
          <cell r="S177" t="str">
            <v>1994</v>
          </cell>
          <cell r="T177" t="str">
            <v>1995</v>
          </cell>
          <cell r="U177" t="str">
            <v>1996</v>
          </cell>
        </row>
        <row r="179">
          <cell r="A179" t="str">
            <v>Agriculture</v>
          </cell>
          <cell r="B179">
            <v>21.187269931503657</v>
          </cell>
          <cell r="C179">
            <v>23.46546521721158</v>
          </cell>
          <cell r="D179">
            <v>19.012126828089112</v>
          </cell>
          <cell r="E179">
            <v>16.17409146509884</v>
          </cell>
          <cell r="F179">
            <v>20.528387975126027</v>
          </cell>
          <cell r="G179">
            <v>18.457003163646817</v>
          </cell>
          <cell r="H179">
            <v>18.149626800902627</v>
          </cell>
          <cell r="I179">
            <v>20.039037085230969</v>
          </cell>
          <cell r="J179">
            <v>20.499269437622413</v>
          </cell>
          <cell r="K179">
            <v>19.373526243777473</v>
          </cell>
          <cell r="L179">
            <v>16.940134273059034</v>
          </cell>
          <cell r="M179">
            <v>21.313146018343282</v>
          </cell>
          <cell r="N179">
            <v>19.582725003532236</v>
          </cell>
          <cell r="O179">
            <v>21.18857344695131</v>
          </cell>
          <cell r="P179">
            <v>18.287903857876859</v>
          </cell>
          <cell r="Q179">
            <v>18.679506494564109</v>
          </cell>
          <cell r="R179">
            <v>17.079366349307943</v>
          </cell>
          <cell r="S179">
            <v>11.868073008940708</v>
          </cell>
          <cell r="T179">
            <v>15.588196122452866</v>
          </cell>
          <cell r="U179">
            <v>14.7945463093559</v>
          </cell>
        </row>
        <row r="180">
          <cell r="A180" t="str">
            <v xml:space="preserve">  Crops</v>
          </cell>
          <cell r="B180">
            <v>15.86598946926984</v>
          </cell>
          <cell r="C180">
            <v>18.542553631215636</v>
          </cell>
          <cell r="D180">
            <v>14.886587969864227</v>
          </cell>
          <cell r="E180">
            <v>12.228228702205737</v>
          </cell>
          <cell r="F180">
            <v>16.973911763623654</v>
          </cell>
          <cell r="G180">
            <v>15.102818521714118</v>
          </cell>
          <cell r="H180">
            <v>14.886304461031074</v>
          </cell>
          <cell r="I180">
            <v>16.567989590110606</v>
          </cell>
          <cell r="J180">
            <v>16.563558926850501</v>
          </cell>
          <cell r="K180">
            <v>15.525021105644669</v>
          </cell>
          <cell r="L180">
            <v>13.179374320973903</v>
          </cell>
          <cell r="M180">
            <v>17.88227301402436</v>
          </cell>
          <cell r="N180">
            <v>16.102293599585551</v>
          </cell>
          <cell r="O180">
            <v>17.773411629652529</v>
          </cell>
          <cell r="P180">
            <v>14.774013759470517</v>
          </cell>
          <cell r="Q180">
            <v>15.246956309295978</v>
          </cell>
          <cell r="R180">
            <v>13.549083926714134</v>
          </cell>
          <cell r="S180">
            <v>7.9971983025009239</v>
          </cell>
          <cell r="T180">
            <v>11.855248387526402</v>
          </cell>
          <cell r="U180">
            <v>11.001410437235542</v>
          </cell>
        </row>
        <row r="181">
          <cell r="A181" t="str">
            <v xml:space="preserve">    Bananas</v>
          </cell>
          <cell r="B181">
            <v>4.752807418107265</v>
          </cell>
          <cell r="C181">
            <v>6.4522795850039252</v>
          </cell>
          <cell r="D181">
            <v>2.711413722251319</v>
          </cell>
          <cell r="E181">
            <v>1.5665075168685632</v>
          </cell>
          <cell r="F181">
            <v>5.8358170511829854</v>
          </cell>
          <cell r="G181">
            <v>2.8257118205349432</v>
          </cell>
          <cell r="H181">
            <v>2.8363131400798478</v>
          </cell>
          <cell r="I181">
            <v>3.4515289525048796</v>
          </cell>
          <cell r="J181">
            <v>4.936736406876614</v>
          </cell>
          <cell r="K181">
            <v>3.1527466449302786</v>
          </cell>
          <cell r="L181">
            <v>3.4181129342284877</v>
          </cell>
          <cell r="M181">
            <v>9.2978114233027611</v>
          </cell>
          <cell r="N181">
            <v>8.4985635567277349</v>
          </cell>
          <cell r="O181">
            <v>10.940880392070293</v>
          </cell>
          <cell r="P181">
            <v>7.8833928415919168</v>
          </cell>
          <cell r="Q181">
            <v>9.0313123498513761</v>
          </cell>
          <cell r="R181">
            <v>7.4945995679654365</v>
          </cell>
          <cell r="S181">
            <v>3.4671006551027972</v>
          </cell>
          <cell r="T181">
            <v>5.22079948248635</v>
          </cell>
          <cell r="U181">
            <v>4.6751292900799246</v>
          </cell>
        </row>
        <row r="182">
          <cell r="A182" t="str">
            <v xml:space="preserve">    Other Crops</v>
          </cell>
          <cell r="B182">
            <v>11.113182051162575</v>
          </cell>
          <cell r="C182">
            <v>12.090274046211711</v>
          </cell>
          <cell r="D182">
            <v>12.175174247612905</v>
          </cell>
          <cell r="E182">
            <v>10.661721185337173</v>
          </cell>
          <cell r="F182">
            <v>11.138094712440667</v>
          </cell>
          <cell r="G182">
            <v>12.277106701179173</v>
          </cell>
          <cell r="H182">
            <v>12.049991320951225</v>
          </cell>
          <cell r="I182">
            <v>13.116460637605726</v>
          </cell>
          <cell r="J182">
            <v>11.626822519973887</v>
          </cell>
          <cell r="K182">
            <v>12.37227446071439</v>
          </cell>
          <cell r="L182">
            <v>9.7612613867454119</v>
          </cell>
          <cell r="M182">
            <v>8.5844615907216006</v>
          </cell>
          <cell r="N182">
            <v>7.6037300428578147</v>
          </cell>
          <cell r="O182">
            <v>6.8325312375822342</v>
          </cell>
          <cell r="P182">
            <v>6.8906209178786009</v>
          </cell>
          <cell r="Q182">
            <v>6.215643959444602</v>
          </cell>
          <cell r="R182">
            <v>6.0544843587486987</v>
          </cell>
          <cell r="S182">
            <v>4.5300976473981285</v>
          </cell>
          <cell r="T182">
            <v>6.6344489050400508</v>
          </cell>
          <cell r="U182">
            <v>6.3262811471556182</v>
          </cell>
        </row>
        <row r="183">
          <cell r="A183" t="str">
            <v xml:space="preserve">  Livestock</v>
          </cell>
          <cell r="B183">
            <v>1.2813941568426448</v>
          </cell>
          <cell r="C183">
            <v>1.2978960856446076</v>
          </cell>
          <cell r="D183">
            <v>1.1401635711695739</v>
          </cell>
          <cell r="E183">
            <v>1.0851122597956044</v>
          </cell>
          <cell r="F183">
            <v>0.90149758987379047</v>
          </cell>
          <cell r="G183">
            <v>0.90954846131722711</v>
          </cell>
          <cell r="H183">
            <v>0.85054678007290407</v>
          </cell>
          <cell r="I183">
            <v>0.84905660377358494</v>
          </cell>
          <cell r="J183">
            <v>1.1844436845214041</v>
          </cell>
          <cell r="K183">
            <v>1.141160373788245</v>
          </cell>
          <cell r="L183">
            <v>1.0362982979079034</v>
          </cell>
          <cell r="M183">
            <v>0.93172223031008883</v>
          </cell>
          <cell r="N183">
            <v>0.93015588941741634</v>
          </cell>
          <cell r="O183">
            <v>0.89849441476444902</v>
          </cell>
          <cell r="P183">
            <v>0.91439519289384286</v>
          </cell>
          <cell r="Q183">
            <v>0.88155055173256225</v>
          </cell>
          <cell r="R183">
            <v>0.89407152572205761</v>
          </cell>
          <cell r="S183">
            <v>0.94763297762762122</v>
          </cell>
          <cell r="T183">
            <v>0.89994101866473897</v>
          </cell>
          <cell r="U183">
            <v>0.91396332863187602</v>
          </cell>
        </row>
        <row r="184">
          <cell r="A184" t="str">
            <v xml:space="preserve">  Forestry</v>
          </cell>
          <cell r="B184">
            <v>2.2179767951167233</v>
          </cell>
          <cell r="C184">
            <v>1.9385772744182197</v>
          </cell>
          <cell r="D184">
            <v>1.7767213246847424</v>
          </cell>
          <cell r="E184">
            <v>1.3810519670125874</v>
          </cell>
          <cell r="F184">
            <v>1.1333112558413365</v>
          </cell>
          <cell r="G184">
            <v>0.78012654587287866</v>
          </cell>
          <cell r="H184">
            <v>0.77764277035236962</v>
          </cell>
          <cell r="I184">
            <v>0.77423552374756022</v>
          </cell>
          <cell r="J184">
            <v>0.80517300338856601</v>
          </cell>
          <cell r="K184">
            <v>0.77435882507059484</v>
          </cell>
          <cell r="L184">
            <v>0.76050923475499366</v>
          </cell>
          <cell r="M184">
            <v>0.67938079293443976</v>
          </cell>
          <cell r="N184">
            <v>0.67583478547543918</v>
          </cell>
          <cell r="O184">
            <v>0.64903527749569534</v>
          </cell>
          <cell r="P184">
            <v>0.65531655490725393</v>
          </cell>
          <cell r="Q184">
            <v>0.62706136243332378</v>
          </cell>
          <cell r="R184">
            <v>0.63005040403232249</v>
          </cell>
          <cell r="S184">
            <v>0.66334308433933487</v>
          </cell>
          <cell r="T184">
            <v>0.62596320325729193</v>
          </cell>
          <cell r="U184">
            <v>0.63187588152327223</v>
          </cell>
        </row>
        <row r="185">
          <cell r="A185" t="str">
            <v xml:space="preserve">  Fishing</v>
          </cell>
          <cell r="B185">
            <v>1.8219095102744516</v>
          </cell>
          <cell r="C185">
            <v>1.6864382259331205</v>
          </cell>
          <cell r="D185">
            <v>1.208653962370573</v>
          </cell>
          <cell r="E185">
            <v>1.4796985360849149</v>
          </cell>
          <cell r="F185">
            <v>1.5196673657872466</v>
          </cell>
          <cell r="G185">
            <v>1.6645096347425936</v>
          </cell>
          <cell r="H185">
            <v>1.635132789446277</v>
          </cell>
          <cell r="I185">
            <v>1.8477553675992193</v>
          </cell>
          <cell r="J185">
            <v>1.9460938228619395</v>
          </cell>
          <cell r="K185">
            <v>1.9329859392739659</v>
          </cell>
          <cell r="L185">
            <v>1.9639524194222362</v>
          </cell>
          <cell r="M185">
            <v>1.8197699810743921</v>
          </cell>
          <cell r="N185">
            <v>1.8744407290538314</v>
          </cell>
          <cell r="O185">
            <v>1.8676321250386336</v>
          </cell>
          <cell r="P185">
            <v>1.9441783506052419</v>
          </cell>
          <cell r="Q185">
            <v>1.923938271102243</v>
          </cell>
          <cell r="R185">
            <v>2.006160492839427</v>
          </cell>
          <cell r="S185">
            <v>2.2598986444728273</v>
          </cell>
          <cell r="T185">
            <v>2.2070435130044332</v>
          </cell>
          <cell r="U185">
            <v>2.2472966619652093</v>
          </cell>
        </row>
        <row r="187">
          <cell r="A187" t="str">
            <v>Mining &amp; Quarrying</v>
          </cell>
          <cell r="B187">
            <v>0.29355575229486047</v>
          </cell>
          <cell r="C187">
            <v>0.23147191336336956</v>
          </cell>
          <cell r="D187">
            <v>0.27396156480399658</v>
          </cell>
          <cell r="E187">
            <v>0.27621039340251741</v>
          </cell>
          <cell r="F187">
            <v>0.26860948596239465</v>
          </cell>
          <cell r="G187">
            <v>0.26243888409548455</v>
          </cell>
          <cell r="H187">
            <v>0.27772956084013195</v>
          </cell>
          <cell r="I187">
            <v>0.26024723487312951</v>
          </cell>
          <cell r="J187">
            <v>0.25491963813846491</v>
          </cell>
          <cell r="K187">
            <v>0.26782335303193505</v>
          </cell>
          <cell r="L187">
            <v>0.28136055937822108</v>
          </cell>
          <cell r="M187">
            <v>0.25719415732518081</v>
          </cell>
          <cell r="N187">
            <v>0.26609522912447597</v>
          </cell>
          <cell r="O187">
            <v>0.26932756413086673</v>
          </cell>
          <cell r="P187">
            <v>0.2852042149264129</v>
          </cell>
          <cell r="Q187">
            <v>0.29113563255832886</v>
          </cell>
          <cell r="R187">
            <v>0.34202736218897506</v>
          </cell>
          <cell r="S187">
            <v>0.37699311936055374</v>
          </cell>
          <cell r="T187">
            <v>0.36530375387659586</v>
          </cell>
          <cell r="U187">
            <v>0.33662435354960041</v>
          </cell>
        </row>
        <row r="189">
          <cell r="A189" t="str">
            <v>Manufacturing</v>
          </cell>
          <cell r="B189">
            <v>6.8309957597502455</v>
          </cell>
          <cell r="C189">
            <v>9.0935394535609451</v>
          </cell>
          <cell r="D189">
            <v>10.567664477660044</v>
          </cell>
          <cell r="E189">
            <v>10.88663536282208</v>
          </cell>
          <cell r="F189">
            <v>10.339625418552453</v>
          </cell>
          <cell r="G189">
            <v>10.69887834339948</v>
          </cell>
          <cell r="H189">
            <v>10.602325985072039</v>
          </cell>
          <cell r="I189">
            <v>10.780741704619389</v>
          </cell>
          <cell r="J189">
            <v>10.41439985077875</v>
          </cell>
          <cell r="K189">
            <v>10.34613257255975</v>
          </cell>
          <cell r="L189">
            <v>10.808702677103938</v>
          </cell>
          <cell r="M189">
            <v>9.8874168971708638</v>
          </cell>
          <cell r="N189">
            <v>10.796872792351527</v>
          </cell>
          <cell r="O189">
            <v>8.5014790939997358</v>
          </cell>
          <cell r="P189">
            <v>8.4254985630932673</v>
          </cell>
          <cell r="Q189">
            <v>9.1371798525998607</v>
          </cell>
          <cell r="R189">
            <v>8.6206896551724128</v>
          </cell>
          <cell r="S189">
            <v>8.8335874088418276</v>
          </cell>
          <cell r="T189">
            <v>8.240263323122587</v>
          </cell>
          <cell r="U189">
            <v>8.4927127409496936</v>
          </cell>
        </row>
        <row r="191">
          <cell r="A191" t="str">
            <v>Electricity &amp; Water</v>
          </cell>
          <cell r="B191">
            <v>3.7183728624015657</v>
          </cell>
          <cell r="C191">
            <v>3.7572851651304084</v>
          </cell>
          <cell r="D191">
            <v>4.0852503928125357</v>
          </cell>
          <cell r="E191">
            <v>3.9695379394704653</v>
          </cell>
          <cell r="F191">
            <v>3.8745998454575563</v>
          </cell>
          <cell r="G191">
            <v>3.9869140063272925</v>
          </cell>
          <cell r="H191">
            <v>3.7493490713417814</v>
          </cell>
          <cell r="I191">
            <v>3.9232270657124273</v>
          </cell>
          <cell r="J191">
            <v>4.125345851338329</v>
          </cell>
          <cell r="K191">
            <v>4.3230182527437337</v>
          </cell>
          <cell r="L191">
            <v>4.4683399726996686</v>
          </cell>
          <cell r="M191">
            <v>4.3771533944776042</v>
          </cell>
          <cell r="N191">
            <v>4.7379079734375722</v>
          </cell>
          <cell r="O191">
            <v>4.7595920349684322</v>
          </cell>
          <cell r="P191">
            <v>4.8789514935121474</v>
          </cell>
          <cell r="Q191">
            <v>4.9167311372612881</v>
          </cell>
          <cell r="R191">
            <v>4.9323945915673253</v>
          </cell>
          <cell r="S191">
            <v>5.3458860368340808</v>
          </cell>
          <cell r="T191">
            <v>5.3349569055727848</v>
          </cell>
          <cell r="U191">
            <v>5.5063469675599439</v>
          </cell>
        </row>
        <row r="192">
          <cell r="A192" t="str">
            <v xml:space="preserve"> Electricity</v>
          </cell>
          <cell r="B192">
            <v>3.0380690554960159</v>
          </cell>
          <cell r="C192">
            <v>3.129004257429834</v>
          </cell>
          <cell r="D192">
            <v>3.4728657185447793</v>
          </cell>
          <cell r="E192">
            <v>3.3224164463559953</v>
          </cell>
          <cell r="F192">
            <v>3.2269934135482208</v>
          </cell>
          <cell r="G192">
            <v>3.3290192694851872</v>
          </cell>
          <cell r="H192">
            <v>3.1452872765144946</v>
          </cell>
          <cell r="I192">
            <v>3.3571893298633708</v>
          </cell>
          <cell r="J192">
            <v>3.575092486088228</v>
          </cell>
          <cell r="K192">
            <v>3.63599312974877</v>
          </cell>
          <cell r="L192">
            <v>3.8359751511268358</v>
          </cell>
          <cell r="M192">
            <v>3.7487261610132481</v>
          </cell>
          <cell r="N192">
            <v>4.0550087128526346</v>
          </cell>
          <cell r="O192">
            <v>4.1193871694114534</v>
          </cell>
          <cell r="P192">
            <v>4.2214578071932412</v>
          </cell>
          <cell r="Q192">
            <v>4.2835620342847829</v>
          </cell>
          <cell r="R192">
            <v>4.2363389071125681</v>
          </cell>
          <cell r="S192">
            <v>4.5692390095175304</v>
          </cell>
          <cell r="T192">
            <v>4.6119598926920222</v>
          </cell>
          <cell r="U192">
            <v>4.7860836859426419</v>
          </cell>
        </row>
        <row r="193">
          <cell r="A193" t="str">
            <v xml:space="preserve"> Water</v>
          </cell>
          <cell r="B193">
            <v>0.6803038069055497</v>
          </cell>
          <cell r="C193">
            <v>0.62828090770057443</v>
          </cell>
          <cell r="D193">
            <v>0.612384674267757</v>
          </cell>
          <cell r="E193">
            <v>0.64712149311446943</v>
          </cell>
          <cell r="F193">
            <v>0.6476064319093352</v>
          </cell>
          <cell r="G193">
            <v>0.65789473684210509</v>
          </cell>
          <cell r="H193">
            <v>0.60406179482728695</v>
          </cell>
          <cell r="I193">
            <v>0.5660377358490567</v>
          </cell>
          <cell r="J193">
            <v>0.55025336525010116</v>
          </cell>
          <cell r="K193">
            <v>0.68702512299496377</v>
          </cell>
          <cell r="L193">
            <v>0.63236482157283358</v>
          </cell>
          <cell r="M193">
            <v>0.6284272334643568</v>
          </cell>
          <cell r="N193">
            <v>0.68289926058493844</v>
          </cell>
          <cell r="O193">
            <v>0.64020486555697842</v>
          </cell>
          <cell r="P193">
            <v>0.65749368631890615</v>
          </cell>
          <cell r="Q193">
            <v>0.63316910297650542</v>
          </cell>
          <cell r="R193">
            <v>0.6960556844547563</v>
          </cell>
          <cell r="S193">
            <v>0.77664702731655055</v>
          </cell>
          <cell r="T193">
            <v>0.72299701288076268</v>
          </cell>
          <cell r="U193">
            <v>0.72026328161730147</v>
          </cell>
        </row>
        <row r="195">
          <cell r="A195" t="str">
            <v>Construction</v>
          </cell>
          <cell r="B195">
            <v>10.269791715204324</v>
          </cell>
          <cell r="C195">
            <v>7.9775141569875574</v>
          </cell>
          <cell r="D195">
            <v>9.3026066637121758</v>
          </cell>
          <cell r="E195">
            <v>9.6436885925107525</v>
          </cell>
          <cell r="F195">
            <v>9.1621591787172978</v>
          </cell>
          <cell r="G195">
            <v>9.0379637618636739</v>
          </cell>
          <cell r="H195">
            <v>9.2518659954868951</v>
          </cell>
          <cell r="I195">
            <v>8.584905660377359</v>
          </cell>
          <cell r="J195">
            <v>8.4465445953927958</v>
          </cell>
          <cell r="K195">
            <v>9.0943495094757054</v>
          </cell>
          <cell r="L195">
            <v>9.8169763489985264</v>
          </cell>
          <cell r="M195">
            <v>8.8537875479206107</v>
          </cell>
          <cell r="N195">
            <v>9.2262044930061702</v>
          </cell>
          <cell r="O195">
            <v>9.3337454192238081</v>
          </cell>
          <cell r="P195">
            <v>9.7491944613776873</v>
          </cell>
          <cell r="Q195">
            <v>9.7642412150331843</v>
          </cell>
          <cell r="R195">
            <v>10.174813985118808</v>
          </cell>
          <cell r="S195">
            <v>10.782415228049935</v>
          </cell>
          <cell r="T195">
            <v>10.28748644380601</v>
          </cell>
          <cell r="U195">
            <v>9.3540197461212973</v>
          </cell>
        </row>
        <row r="197">
          <cell r="A197" t="str">
            <v>Wholesale &amp; Retail Trade</v>
          </cell>
          <cell r="B197">
            <v>12.198872373141979</v>
          </cell>
          <cell r="C197">
            <v>11.482660273632867</v>
          </cell>
          <cell r="D197">
            <v>10.507231779541513</v>
          </cell>
          <cell r="E197">
            <v>11.158899893461706</v>
          </cell>
          <cell r="F197">
            <v>9.2283916547080249</v>
          </cell>
          <cell r="G197">
            <v>10.332182916307158</v>
          </cell>
          <cell r="H197">
            <v>10.196146502343344</v>
          </cell>
          <cell r="I197">
            <v>9.9609629147690306</v>
          </cell>
          <cell r="J197">
            <v>10.262069823110643</v>
          </cell>
          <cell r="K197">
            <v>10.45675526185555</v>
          </cell>
          <cell r="L197">
            <v>10.925704097835476</v>
          </cell>
          <cell r="M197">
            <v>10.3823943320231</v>
          </cell>
          <cell r="N197">
            <v>11.025290820892007</v>
          </cell>
          <cell r="O197">
            <v>11.413307430791649</v>
          </cell>
          <cell r="P197">
            <v>12.165810328311414</v>
          </cell>
          <cell r="Q197">
            <v>12.303025367482388</v>
          </cell>
          <cell r="R197">
            <v>13.237058964717177</v>
          </cell>
          <cell r="S197">
            <v>14.72333237196654</v>
          </cell>
          <cell r="T197">
            <v>14.534142582621437</v>
          </cell>
          <cell r="U197">
            <v>14.670427832628116</v>
          </cell>
        </row>
        <row r="199">
          <cell r="A199" t="str">
            <v>Hotels &amp; Restaurants</v>
          </cell>
          <cell r="B199">
            <v>1.4910768370532597</v>
          </cell>
          <cell r="C199">
            <v>1.6864382259331205</v>
          </cell>
          <cell r="D199">
            <v>1.9459328794166224</v>
          </cell>
          <cell r="E199">
            <v>2.4148680108905816</v>
          </cell>
          <cell r="F199">
            <v>1.9722559517238842</v>
          </cell>
          <cell r="G199">
            <v>2.0096347425941898</v>
          </cell>
          <cell r="H199">
            <v>2.06214198923798</v>
          </cell>
          <cell r="I199">
            <v>1.9355888093689007</v>
          </cell>
          <cell r="J199">
            <v>1.9492025989367987</v>
          </cell>
          <cell r="K199">
            <v>1.9446304328840498</v>
          </cell>
          <cell r="L199">
            <v>2.2035267571106227</v>
          </cell>
          <cell r="M199">
            <v>2.0211578589799584</v>
          </cell>
          <cell r="N199">
            <v>2.1169877078133092</v>
          </cell>
          <cell r="O199">
            <v>2.2296790145260279</v>
          </cell>
          <cell r="P199">
            <v>2.3948445528172075</v>
          </cell>
          <cell r="Q199">
            <v>2.3881265523840547</v>
          </cell>
          <cell r="R199">
            <v>2.4941995359628768</v>
          </cell>
          <cell r="S199">
            <v>2.4906266738082481</v>
          </cell>
          <cell r="T199">
            <v>2.5419052873913128</v>
          </cell>
          <cell r="U199">
            <v>2.4786083685942644</v>
          </cell>
        </row>
        <row r="201">
          <cell r="A201" t="str">
            <v>Transport</v>
          </cell>
          <cell r="B201">
            <v>9.3425283071618281</v>
          </cell>
          <cell r="C201">
            <v>9.4242136155086165</v>
          </cell>
          <cell r="D201">
            <v>9.6087990008460569</v>
          </cell>
          <cell r="E201">
            <v>10.997119520183087</v>
          </cell>
          <cell r="F201">
            <v>10.935717702469001</v>
          </cell>
          <cell r="G201">
            <v>11.734253666954269</v>
          </cell>
          <cell r="H201">
            <v>12.876236764450615</v>
          </cell>
          <cell r="I201">
            <v>13.201040988939495</v>
          </cell>
          <cell r="J201">
            <v>12.547020238132248</v>
          </cell>
          <cell r="K201">
            <v>12.669209047771535</v>
          </cell>
          <cell r="L201">
            <v>13.427305903000256</v>
          </cell>
          <cell r="M201">
            <v>12.850002426359977</v>
          </cell>
          <cell r="N201">
            <v>12.603023595346862</v>
          </cell>
          <cell r="O201">
            <v>13.66727007814915</v>
          </cell>
          <cell r="P201">
            <v>13.500391883654093</v>
          </cell>
          <cell r="Q201">
            <v>12.691884848731624</v>
          </cell>
          <cell r="R201">
            <v>12.384990799263941</v>
          </cell>
          <cell r="S201">
            <v>12.81982612994932</v>
          </cell>
          <cell r="T201">
            <v>12.793241880553285</v>
          </cell>
          <cell r="U201">
            <v>12.987306064880114</v>
          </cell>
        </row>
        <row r="202">
          <cell r="A202" t="str">
            <v xml:space="preserve">  Road</v>
          </cell>
          <cell r="B202">
            <v>5.6194958296444719</v>
          </cell>
          <cell r="C202">
            <v>5.7743975530112008</v>
          </cell>
          <cell r="D202">
            <v>6.3051448370331551</v>
          </cell>
          <cell r="E202">
            <v>6.956556050980546</v>
          </cell>
          <cell r="F202">
            <v>7.1052728410052612</v>
          </cell>
          <cell r="G202">
            <v>7.6143226919758389</v>
          </cell>
          <cell r="H202">
            <v>8.5783718104495765</v>
          </cell>
          <cell r="I202">
            <v>8.4222511385816539</v>
          </cell>
          <cell r="J202">
            <v>8.250691702676658</v>
          </cell>
          <cell r="K202">
            <v>8.270501586562256</v>
          </cell>
          <cell r="L202">
            <v>8.4296737888960109</v>
          </cell>
          <cell r="M202">
            <v>7.9778715970301368</v>
          </cell>
          <cell r="N202">
            <v>8.0605660999387734</v>
          </cell>
          <cell r="O202">
            <v>9.0688330610622998</v>
          </cell>
          <cell r="P202">
            <v>8.9610728903596595</v>
          </cell>
          <cell r="Q202">
            <v>8.4408974306771434</v>
          </cell>
          <cell r="R202">
            <v>8.2926634130730452</v>
          </cell>
          <cell r="S202">
            <v>8.9963330723909181</v>
          </cell>
          <cell r="T202">
            <v>8.6322038090526831</v>
          </cell>
          <cell r="U202">
            <v>8.6393982134461673</v>
          </cell>
        </row>
        <row r="203">
          <cell r="A203" t="str">
            <v xml:space="preserve">  Sea</v>
          </cell>
          <cell r="B203">
            <v>2.4882344718326266</v>
          </cell>
          <cell r="C203">
            <v>2.3643202579258458</v>
          </cell>
          <cell r="D203">
            <v>2.0950002014423266</v>
          </cell>
          <cell r="E203">
            <v>2.2964921280037882</v>
          </cell>
          <cell r="F203">
            <v>2.1672737976965819</v>
          </cell>
          <cell r="G203">
            <v>2.4913718723037093</v>
          </cell>
          <cell r="H203">
            <v>2.7217496962332932</v>
          </cell>
          <cell r="I203">
            <v>3.266102797657775</v>
          </cell>
          <cell r="J203">
            <v>2.8289862281219889</v>
          </cell>
          <cell r="K203">
            <v>2.8761899216907807</v>
          </cell>
          <cell r="L203">
            <v>3.5406858511853372</v>
          </cell>
          <cell r="M203">
            <v>3.4891056437133012</v>
          </cell>
          <cell r="N203">
            <v>3.1366269486177178</v>
          </cell>
          <cell r="O203">
            <v>3.1480418561525898</v>
          </cell>
          <cell r="P203">
            <v>2.9979099538448133</v>
          </cell>
          <cell r="Q203">
            <v>2.7810578606620786</v>
          </cell>
          <cell r="R203">
            <v>2.644211536922954</v>
          </cell>
          <cell r="S203">
            <v>2.3278810102591567</v>
          </cell>
          <cell r="T203">
            <v>2.673186323940715</v>
          </cell>
          <cell r="U203">
            <v>2.9243065350258579</v>
          </cell>
        </row>
        <row r="204">
          <cell r="A204" t="str">
            <v xml:space="preserve">  Air</v>
          </cell>
          <cell r="B204">
            <v>1.2347980056847305</v>
          </cell>
          <cell r="C204">
            <v>1.2854958045715699</v>
          </cell>
          <cell r="D204">
            <v>1.208653962370573</v>
          </cell>
          <cell r="E204">
            <v>1.7440713411987532</v>
          </cell>
          <cell r="F204">
            <v>1.663171063767156</v>
          </cell>
          <cell r="G204">
            <v>1.6285591026747193</v>
          </cell>
          <cell r="H204">
            <v>1.5761152577677491</v>
          </cell>
          <cell r="I204">
            <v>1.5126870527000653</v>
          </cell>
          <cell r="J204">
            <v>1.4673423073336027</v>
          </cell>
          <cell r="K204">
            <v>1.5225175395185002</v>
          </cell>
          <cell r="L204">
            <v>1.4569462629189074</v>
          </cell>
          <cell r="M204">
            <v>1.3830251856165381</v>
          </cell>
          <cell r="N204">
            <v>1.4058305467903733</v>
          </cell>
          <cell r="O204">
            <v>1.450395160934258</v>
          </cell>
          <cell r="P204">
            <v>1.5414090394496209</v>
          </cell>
          <cell r="Q204">
            <v>1.4699295573924016</v>
          </cell>
          <cell r="R204">
            <v>1.4481158492679413</v>
          </cell>
          <cell r="S204">
            <v>1.4956120472992458</v>
          </cell>
          <cell r="T204">
            <v>1.4878517475598854</v>
          </cell>
          <cell r="U204">
            <v>1.4236013164080865</v>
          </cell>
        </row>
        <row r="206">
          <cell r="A206" t="str">
            <v>Communications</v>
          </cell>
          <cell r="B206">
            <v>2.8796421415591071</v>
          </cell>
          <cell r="C206">
            <v>3.2778076303062864</v>
          </cell>
          <cell r="D206">
            <v>4.4639619676886495</v>
          </cell>
          <cell r="E206">
            <v>3.6933275460679473</v>
          </cell>
          <cell r="F206">
            <v>4.3345475953931647</v>
          </cell>
          <cell r="G206">
            <v>4.4075352315214245</v>
          </cell>
          <cell r="H206">
            <v>4.0617948272869295</v>
          </cell>
          <cell r="I206">
            <v>3.6011711125569295</v>
          </cell>
          <cell r="J206">
            <v>4.3958093698510901</v>
          </cell>
          <cell r="K206">
            <v>5.4496230095193745</v>
          </cell>
          <cell r="L206">
            <v>6.4517926289104954</v>
          </cell>
          <cell r="M206">
            <v>7.0437230067452807</v>
          </cell>
          <cell r="N206">
            <v>6.6735741534403994</v>
          </cell>
          <cell r="O206">
            <v>6.8479844584749889</v>
          </cell>
          <cell r="P206">
            <v>8.1729513193416334</v>
          </cell>
          <cell r="Q206">
            <v>7.7792255384991238</v>
          </cell>
          <cell r="R206">
            <v>7.7926234098727898</v>
          </cell>
          <cell r="S206">
            <v>8.3082691277656444</v>
          </cell>
          <cell r="T206">
            <v>7.7436785326965909</v>
          </cell>
          <cell r="U206">
            <v>8.5735778091208275</v>
          </cell>
        </row>
        <row r="207">
          <cell r="A207" t="str">
            <v xml:space="preserve">  Cable &amp; Wireless</v>
          </cell>
          <cell r="B207">
            <v>2.7817902241274872</v>
          </cell>
          <cell r="C207">
            <v>3.1662051006489471</v>
          </cell>
          <cell r="D207">
            <v>4.3229523387454165</v>
          </cell>
          <cell r="E207">
            <v>3.5552223493666886</v>
          </cell>
          <cell r="F207">
            <v>4.1873643154137694</v>
          </cell>
          <cell r="G207">
            <v>4.2349726775956267</v>
          </cell>
          <cell r="H207">
            <v>3.8882138517618472</v>
          </cell>
          <cell r="I207">
            <v>3.4385165907612238</v>
          </cell>
          <cell r="J207">
            <v>4.125345851338329</v>
          </cell>
          <cell r="K207">
            <v>5.1963552735000444</v>
          </cell>
          <cell r="L207">
            <v>6.1509318327436846</v>
          </cell>
          <cell r="M207">
            <v>6.7161644101518894</v>
          </cell>
          <cell r="N207">
            <v>6.2803183723449356</v>
          </cell>
          <cell r="O207">
            <v>6.4462007152633687</v>
          </cell>
          <cell r="P207">
            <v>7.7397021684228839</v>
          </cell>
          <cell r="Q207">
            <v>7.4880899059407948</v>
          </cell>
          <cell r="R207">
            <v>7.5306024481958538</v>
          </cell>
          <cell r="S207">
            <v>7.8014914919039171</v>
          </cell>
          <cell r="T207">
            <v>7.268022603169773</v>
          </cell>
          <cell r="U207">
            <v>8.2990126939351203</v>
          </cell>
        </row>
        <row r="208">
          <cell r="A208" t="str">
            <v xml:space="preserve">  Post Office</v>
          </cell>
          <cell r="B208">
            <v>9.7851917431620139E-2</v>
          </cell>
          <cell r="C208">
            <v>0.11160252965733888</v>
          </cell>
          <cell r="D208">
            <v>0.14100962894323352</v>
          </cell>
          <cell r="E208">
            <v>0.1381051967012587</v>
          </cell>
          <cell r="F208">
            <v>0.14718327997939434</v>
          </cell>
          <cell r="G208">
            <v>0.17256255392579806</v>
          </cell>
          <cell r="H208">
            <v>0.17358097552508248</v>
          </cell>
          <cell r="I208">
            <v>0.16265452179570594</v>
          </cell>
          <cell r="J208">
            <v>0.27046351851276157</v>
          </cell>
          <cell r="K208">
            <v>0.25326773601932984</v>
          </cell>
          <cell r="L208">
            <v>0.30086079616681072</v>
          </cell>
          <cell r="M208">
            <v>0.32755859659339065</v>
          </cell>
          <cell r="N208">
            <v>0.39325578109546461</v>
          </cell>
          <cell r="O208">
            <v>0.40178374321162091</v>
          </cell>
          <cell r="P208">
            <v>0.43324915091874933</v>
          </cell>
          <cell r="Q208">
            <v>0.29113563255832886</v>
          </cell>
          <cell r="R208">
            <v>0.26202096167693412</v>
          </cell>
          <cell r="S208">
            <v>0.50677763586172786</v>
          </cell>
          <cell r="T208">
            <v>0.47565592952681757</v>
          </cell>
          <cell r="U208">
            <v>0.27456511518570753</v>
          </cell>
        </row>
        <row r="210">
          <cell r="A210" t="str">
            <v>Banks &amp; Insurance</v>
          </cell>
          <cell r="B210">
            <v>6.7471226876659989</v>
          </cell>
          <cell r="C210">
            <v>6.923490265779356</v>
          </cell>
          <cell r="D210">
            <v>7.0746545264090885</v>
          </cell>
          <cell r="E210">
            <v>6.77110050112457</v>
          </cell>
          <cell r="F210">
            <v>6.3215218751149864</v>
          </cell>
          <cell r="G210">
            <v>6.9779982743744586</v>
          </cell>
          <cell r="H210">
            <v>7.1619510501649035</v>
          </cell>
          <cell r="I210">
            <v>7.1307742355237469</v>
          </cell>
          <cell r="J210">
            <v>6.9823110641340502</v>
          </cell>
          <cell r="K210">
            <v>7.0187185234782099</v>
          </cell>
          <cell r="L210">
            <v>7.3543750174109288</v>
          </cell>
          <cell r="M210">
            <v>7.4125297229096905</v>
          </cell>
          <cell r="N210">
            <v>7.6790844440258077</v>
          </cell>
          <cell r="O210">
            <v>7.6493443419135509</v>
          </cell>
          <cell r="P210">
            <v>7.69180527736654</v>
          </cell>
          <cell r="Q210">
            <v>7.465694857282462</v>
          </cell>
          <cell r="R210">
            <v>7.5306024481958538</v>
          </cell>
          <cell r="S210">
            <v>8.1208026039306151</v>
          </cell>
          <cell r="T210">
            <v>8.0614166936205045</v>
          </cell>
          <cell r="U210">
            <v>8.4870709920075207</v>
          </cell>
        </row>
        <row r="211">
          <cell r="A211" t="str">
            <v xml:space="preserve">  Banks</v>
          </cell>
          <cell r="B211">
            <v>5.3259400773496113</v>
          </cell>
          <cell r="C211">
            <v>5.5594593477452134</v>
          </cell>
          <cell r="D211">
            <v>5.6967890093066336</v>
          </cell>
          <cell r="E211">
            <v>5.3505899064830524</v>
          </cell>
          <cell r="F211">
            <v>4.897523641314347</v>
          </cell>
          <cell r="G211">
            <v>5.4572907679033635</v>
          </cell>
          <cell r="H211">
            <v>5.540704738760633</v>
          </cell>
          <cell r="I211">
            <v>5.6018217306441116</v>
          </cell>
          <cell r="J211">
            <v>5.5149687568004477</v>
          </cell>
          <cell r="K211">
            <v>5.5689790690227357</v>
          </cell>
          <cell r="L211">
            <v>5.9670724573084124</v>
          </cell>
          <cell r="M211">
            <v>6.1362643761828508</v>
          </cell>
          <cell r="N211">
            <v>6.3909951490604247</v>
          </cell>
          <cell r="O211">
            <v>6.4285398913859346</v>
          </cell>
          <cell r="P211">
            <v>6.4573717669598523</v>
          </cell>
          <cell r="Q211">
            <v>6.2807931919052065</v>
          </cell>
          <cell r="R211">
            <v>6.3305064405152409</v>
          </cell>
          <cell r="S211">
            <v>6.9218408800626259</v>
          </cell>
          <cell r="T211">
            <v>6.8399322665956372</v>
          </cell>
          <cell r="U211">
            <v>7.1274094969440522</v>
          </cell>
        </row>
        <row r="212">
          <cell r="A212" t="str">
            <v xml:space="preserve">  Insurance</v>
          </cell>
          <cell r="B212">
            <v>1.4211826103163878</v>
          </cell>
          <cell r="C212">
            <v>1.3640309180341417</v>
          </cell>
          <cell r="D212">
            <v>1.3778655171024532</v>
          </cell>
          <cell r="E212">
            <v>1.4205105946415184</v>
          </cell>
          <cell r="F212">
            <v>1.4239982338006405</v>
          </cell>
          <cell r="G212">
            <v>1.5207075064710953</v>
          </cell>
          <cell r="H212">
            <v>1.6212463114042701</v>
          </cell>
          <cell r="I212">
            <v>1.5289525048796357</v>
          </cell>
          <cell r="J212">
            <v>1.4673423073336027</v>
          </cell>
          <cell r="K212">
            <v>1.4497394544554745</v>
          </cell>
          <cell r="L212">
            <v>1.387302560102516</v>
          </cell>
          <cell r="M212">
            <v>1.2762653467268403</v>
          </cell>
          <cell r="N212">
            <v>1.2880892949653839</v>
          </cell>
          <cell r="O212">
            <v>1.2208044505276174</v>
          </cell>
          <cell r="P212">
            <v>1.2344335104066877</v>
          </cell>
          <cell r="Q212">
            <v>1.1849016653772546</v>
          </cell>
          <cell r="R212">
            <v>1.2000960076806142</v>
          </cell>
          <cell r="S212">
            <v>1.1989617238679906</v>
          </cell>
          <cell r="T212">
            <v>1.2214844270248675</v>
          </cell>
          <cell r="U212">
            <v>1.3596614950634698</v>
          </cell>
        </row>
        <row r="214">
          <cell r="A214" t="str">
            <v>Real Estate &amp; Housing</v>
          </cell>
          <cell r="B214">
            <v>4.5198266623176924</v>
          </cell>
          <cell r="C214">
            <v>4.0920927541024259</v>
          </cell>
          <cell r="D214">
            <v>4.0651061601063603</v>
          </cell>
          <cell r="E214">
            <v>4.0642386457799002</v>
          </cell>
          <cell r="F214">
            <v>3.8672406814585862</v>
          </cell>
          <cell r="G214">
            <v>3.8610871440897316</v>
          </cell>
          <cell r="H214">
            <v>3.801423363999306</v>
          </cell>
          <cell r="I214">
            <v>3.6141834743005856</v>
          </cell>
          <cell r="J214">
            <v>3.4973730842167443</v>
          </cell>
          <cell r="K214">
            <v>3.3157695554714568</v>
          </cell>
          <cell r="L214">
            <v>3.2119675738919691</v>
          </cell>
          <cell r="M214">
            <v>2.8364148105012856</v>
          </cell>
          <cell r="N214">
            <v>2.7928224932887482</v>
          </cell>
          <cell r="O214">
            <v>2.6535387875844409</v>
          </cell>
          <cell r="P214">
            <v>2.8128537838543926</v>
          </cell>
          <cell r="Q214">
            <v>2.7342318498310187</v>
          </cell>
          <cell r="R214">
            <v>2.8202256180494438</v>
          </cell>
          <cell r="S214">
            <v>2.958262947550574</v>
          </cell>
          <cell r="T214">
            <v>2.7759280047185073</v>
          </cell>
          <cell r="U214">
            <v>2.7926657263751764</v>
          </cell>
        </row>
        <row r="216">
          <cell r="A216" t="str">
            <v>Government Services</v>
          </cell>
          <cell r="B216">
            <v>22.617771772051629</v>
          </cell>
          <cell r="C216">
            <v>21.001942710701439</v>
          </cell>
          <cell r="D216">
            <v>21.634905926433255</v>
          </cell>
          <cell r="E216">
            <v>22.06526457009825</v>
          </cell>
          <cell r="F216">
            <v>20.969937815064213</v>
          </cell>
          <cell r="G216">
            <v>20.491803278688518</v>
          </cell>
          <cell r="H216">
            <v>20.190939073077594</v>
          </cell>
          <cell r="I216">
            <v>19.531554977228367</v>
          </cell>
          <cell r="J216">
            <v>19.193583486181492</v>
          </cell>
          <cell r="K216">
            <v>18.476900235800997</v>
          </cell>
          <cell r="L216">
            <v>18.224364152993292</v>
          </cell>
          <cell r="M216">
            <v>16.339108070073276</v>
          </cell>
          <cell r="N216">
            <v>16.330711628126032</v>
          </cell>
          <cell r="O216">
            <v>15.446598083800609</v>
          </cell>
          <cell r="P216">
            <v>15.625272141426455</v>
          </cell>
          <cell r="Q216">
            <v>15.776293823038397</v>
          </cell>
          <cell r="R216">
            <v>16.571325706056488</v>
          </cell>
          <cell r="S216">
            <v>17.811379836018293</v>
          </cell>
          <cell r="T216">
            <v>16.448182043037352</v>
          </cell>
          <cell r="U216">
            <v>16.503996238834041</v>
          </cell>
        </row>
        <row r="217">
          <cell r="A217" t="str">
            <v xml:space="preserve">  Central</v>
          </cell>
          <cell r="B217">
            <v>22.254321793019898</v>
          </cell>
          <cell r="C217">
            <v>20.621667424461616</v>
          </cell>
          <cell r="D217">
            <v>21.244107811933436</v>
          </cell>
          <cell r="E217">
            <v>21.666732431046047</v>
          </cell>
          <cell r="F217">
            <v>20.587261287117787</v>
          </cell>
          <cell r="G217">
            <v>20.103537532355471</v>
          </cell>
          <cell r="H217">
            <v>19.812532546432916</v>
          </cell>
          <cell r="I217">
            <v>19.160702667534157</v>
          </cell>
          <cell r="J217">
            <v>18.83296546149781</v>
          </cell>
          <cell r="K217">
            <v>18.121743180693432</v>
          </cell>
          <cell r="L217">
            <v>17.906788868150546</v>
          </cell>
          <cell r="M217">
            <v>16.067355752899502</v>
          </cell>
          <cell r="N217">
            <v>16.064616399001551</v>
          </cell>
          <cell r="O217">
            <v>15.192723740562499</v>
          </cell>
          <cell r="P217">
            <v>15.368370634851516</v>
          </cell>
          <cell r="Q217">
            <v>15.511625066167186</v>
          </cell>
          <cell r="R217">
            <v>16.175294023521882</v>
          </cell>
          <cell r="S217">
            <v>17.415846071443287</v>
          </cell>
          <cell r="T217">
            <v>16.058144180825362</v>
          </cell>
          <cell r="U217">
            <v>16.125999059708509</v>
          </cell>
        </row>
        <row r="218">
          <cell r="A218" t="str">
            <v xml:space="preserve">  Local</v>
          </cell>
          <cell r="B218">
            <v>0.30287498252644335</v>
          </cell>
          <cell r="C218">
            <v>0.28107303765552016</v>
          </cell>
          <cell r="D218">
            <v>0.28201925788646703</v>
          </cell>
          <cell r="E218">
            <v>0.29593970721698298</v>
          </cell>
          <cell r="F218">
            <v>0.28332781396033413</v>
          </cell>
          <cell r="G218">
            <v>0.28760425654299676</v>
          </cell>
          <cell r="H218">
            <v>0.27425794132963033</v>
          </cell>
          <cell r="I218">
            <v>0.2635003253090436</v>
          </cell>
          <cell r="J218">
            <v>0.25802841421332423</v>
          </cell>
          <cell r="K218">
            <v>0.25908998282437196</v>
          </cell>
          <cell r="L218">
            <v>0.22564559712510801</v>
          </cell>
          <cell r="M218">
            <v>0.17469791818314165</v>
          </cell>
          <cell r="N218">
            <v>0.17190222766448451</v>
          </cell>
          <cell r="O218">
            <v>0.16336262086626344</v>
          </cell>
          <cell r="P218">
            <v>0.16328485587390051</v>
          </cell>
          <cell r="Q218">
            <v>0.17712447575227</v>
          </cell>
          <cell r="R218">
            <v>0.31002480198415872</v>
          </cell>
          <cell r="S218">
            <v>0.30695068188372948</v>
          </cell>
          <cell r="T218">
            <v>0.29871192374284145</v>
          </cell>
          <cell r="U218">
            <v>0.27644569816643161</v>
          </cell>
        </row>
        <row r="219">
          <cell r="A219" t="str">
            <v xml:space="preserve">  NIS</v>
          </cell>
          <cell r="B219">
            <v>6.0574996505288671E-2</v>
          </cell>
          <cell r="C219">
            <v>9.9202248584301211E-2</v>
          </cell>
          <cell r="D219">
            <v>0.10877885661335158</v>
          </cell>
          <cell r="E219">
            <v>0.10259243183522078</v>
          </cell>
          <cell r="F219">
            <v>9.9348713986091186E-2</v>
          </cell>
          <cell r="G219">
            <v>0.10066148979004887</v>
          </cell>
          <cell r="H219">
            <v>0.10414858531504949</v>
          </cell>
          <cell r="I219">
            <v>0.10735198438516591</v>
          </cell>
          <cell r="J219">
            <v>0.10258961047035783</v>
          </cell>
          <cell r="K219">
            <v>9.6067072283194097E-2</v>
          </cell>
          <cell r="L219">
            <v>9.1929687717636599E-2</v>
          </cell>
          <cell r="M219">
            <v>9.7054398990634255E-2</v>
          </cell>
          <cell r="N219">
            <v>9.4193001459991529E-2</v>
          </cell>
          <cell r="O219">
            <v>9.0511722371848666E-2</v>
          </cell>
          <cell r="P219">
            <v>9.3616650701036294E-2</v>
          </cell>
          <cell r="Q219">
            <v>8.7544281118938055E-2</v>
          </cell>
          <cell r="R219">
            <v>8.6006880550444018E-2</v>
          </cell>
          <cell r="S219">
            <v>8.858308269127764E-2</v>
          </cell>
          <cell r="T219">
            <v>9.1325938469148965E-2</v>
          </cell>
          <cell r="U219">
            <v>0.10155148095909731</v>
          </cell>
        </row>
        <row r="221">
          <cell r="A221" t="str">
            <v>Other Services</v>
          </cell>
          <cell r="B221">
            <v>2.6979171520432415</v>
          </cell>
          <cell r="C221">
            <v>2.5916587442648691</v>
          </cell>
          <cell r="D221">
            <v>2.5865194794730262</v>
          </cell>
          <cell r="E221">
            <v>2.6989701298188846</v>
          </cell>
          <cell r="F221">
            <v>2.6051440556352801</v>
          </cell>
          <cell r="G221">
            <v>2.6495542134023577</v>
          </cell>
          <cell r="H221">
            <v>2.6037146328762373</v>
          </cell>
          <cell r="I221">
            <v>2.4756018217306446</v>
          </cell>
          <cell r="J221">
            <v>2.3937575776416828</v>
          </cell>
          <cell r="K221">
            <v>2.2735873773689264</v>
          </cell>
          <cell r="L221">
            <v>1.2563723988077</v>
          </cell>
          <cell r="M221">
            <v>1.9483670597369824</v>
          </cell>
          <cell r="N221">
            <v>1.9168275797108274</v>
          </cell>
          <cell r="O221">
            <v>1.8212724623603695</v>
          </cell>
          <cell r="P221">
            <v>1.8200818601410775</v>
          </cell>
          <cell r="Q221">
            <v>1.7244187466916405</v>
          </cell>
          <cell r="R221">
            <v>1.7161372909832786</v>
          </cell>
          <cell r="S221">
            <v>1.7902022990400062</v>
          </cell>
          <cell r="T221">
            <v>1.6743088719343979</v>
          </cell>
          <cell r="U221">
            <v>1.6755994358251056</v>
          </cell>
        </row>
        <row r="223">
          <cell r="A223" t="str">
            <v>Less Imputed Service Charge</v>
          </cell>
          <cell r="B223">
            <v>4.7947439541493875</v>
          </cell>
          <cell r="C223">
            <v>5.0055801264828652</v>
          </cell>
          <cell r="D223">
            <v>5.1287216469924655</v>
          </cell>
          <cell r="E223">
            <v>4.8139525707295894</v>
          </cell>
          <cell r="F223">
            <v>4.408139235382861</v>
          </cell>
          <cell r="G223">
            <v>4.9072476272648826</v>
          </cell>
          <cell r="H223">
            <v>4.985245617080369</v>
          </cell>
          <cell r="I223">
            <v>5.0390370852309703</v>
          </cell>
          <cell r="J223">
            <v>4.9616066154754881</v>
          </cell>
          <cell r="K223">
            <v>5.0100433757386975</v>
          </cell>
          <cell r="L223">
            <v>5.370922361200102</v>
          </cell>
          <cell r="M223">
            <v>5.5223953025670891</v>
          </cell>
          <cell r="N223">
            <v>5.7481279140959822</v>
          </cell>
          <cell r="O223">
            <v>5.7817122168749187</v>
          </cell>
          <cell r="P223">
            <v>5.8107637376992063</v>
          </cell>
          <cell r="Q223">
            <v>5.6516959159574904</v>
          </cell>
          <cell r="R223">
            <v>5.696455716457316</v>
          </cell>
          <cell r="S223">
            <v>6.2296567920563621</v>
          </cell>
          <cell r="T223">
            <v>6.3890104454042129</v>
          </cell>
          <cell r="U223">
            <v>6.6535025858015988</v>
          </cell>
        </row>
        <row r="225">
          <cell r="A225" t="str">
            <v>TOTAL</v>
          </cell>
          <cell r="B225">
            <v>100</v>
          </cell>
          <cell r="C225">
            <v>100</v>
          </cell>
          <cell r="D225">
            <v>100</v>
          </cell>
          <cell r="E225">
            <v>100</v>
          </cell>
          <cell r="F225">
            <v>100</v>
          </cell>
          <cell r="G225">
            <v>100</v>
          </cell>
          <cell r="H225">
            <v>100</v>
          </cell>
          <cell r="I225">
            <v>100</v>
          </cell>
          <cell r="J225">
            <v>100</v>
          </cell>
          <cell r="K225">
            <v>100</v>
          </cell>
          <cell r="L225">
            <v>100</v>
          </cell>
          <cell r="M225">
            <v>100</v>
          </cell>
          <cell r="N225">
            <v>100</v>
          </cell>
          <cell r="O225">
            <v>100</v>
          </cell>
          <cell r="P225">
            <v>100</v>
          </cell>
          <cell r="Q225">
            <v>100</v>
          </cell>
          <cell r="R225">
            <v>100</v>
          </cell>
          <cell r="S225">
            <v>100</v>
          </cell>
          <cell r="T225">
            <v>100</v>
          </cell>
          <cell r="U225">
            <v>100</v>
          </cell>
        </row>
        <row r="227">
          <cell r="A227" t="str">
            <v>SOURCE:  St. Vincent &amp; the Grenadines Statistical Office \ ECCB</v>
          </cell>
        </row>
        <row r="228">
          <cell r="A228" t="str">
            <v>Date:  02 August 2004</v>
          </cell>
        </row>
        <row r="229">
          <cell r="A229" t="str">
            <v>ST. VINCENT &amp; THE GRENADINES</v>
          </cell>
        </row>
        <row r="230">
          <cell r="A230" t="str">
            <v>RATE OF GROWTH OF GROSS DOMESTIC PRODUCT BY ECONOMIC ACTIVITY</v>
          </cell>
        </row>
        <row r="231">
          <cell r="A231" t="str">
            <v>AT FACTOR COST, IN CURRENT PRICES: 1998 - 2008</v>
          </cell>
        </row>
        <row r="232">
          <cell r="A232" t="str">
            <v>Table 5</v>
          </cell>
        </row>
        <row r="233">
          <cell r="C233" t="str">
            <v>1978</v>
          </cell>
          <cell r="D233" t="str">
            <v>1979</v>
          </cell>
          <cell r="E233" t="str">
            <v>1980</v>
          </cell>
          <cell r="F233" t="str">
            <v>1981</v>
          </cell>
          <cell r="G233" t="str">
            <v>1982</v>
          </cell>
          <cell r="H233" t="str">
            <v>1983</v>
          </cell>
          <cell r="I233" t="str">
            <v>1984</v>
          </cell>
          <cell r="J233" t="str">
            <v>1985</v>
          </cell>
          <cell r="K233" t="str">
            <v>1986</v>
          </cell>
          <cell r="L233" t="str">
            <v>1987</v>
          </cell>
          <cell r="M233" t="str">
            <v>1988</v>
          </cell>
          <cell r="N233" t="str">
            <v>1989</v>
          </cell>
          <cell r="O233" t="str">
            <v>1990</v>
          </cell>
          <cell r="P233" t="str">
            <v>1991</v>
          </cell>
          <cell r="Q233" t="str">
            <v>1992</v>
          </cell>
          <cell r="R233" t="str">
            <v>1993</v>
          </cell>
          <cell r="S233" t="str">
            <v>1994</v>
          </cell>
          <cell r="T233" t="str">
            <v>1995</v>
          </cell>
          <cell r="U233" t="str">
            <v>1996</v>
          </cell>
        </row>
        <row r="235">
          <cell r="A235" t="str">
            <v>Agriculture</v>
          </cell>
          <cell r="C235">
            <v>47.595561035758351</v>
          </cell>
          <cell r="D235">
            <v>2.7568922305764243</v>
          </cell>
          <cell r="E235">
            <v>-5.6910569105691033</v>
          </cell>
          <cell r="F235">
            <v>45.172413793103459</v>
          </cell>
          <cell r="G235">
            <v>5.2850356294536827</v>
          </cell>
          <cell r="H235">
            <v>2.2842639593908531</v>
          </cell>
          <cell r="I235">
            <v>29.445822994210104</v>
          </cell>
          <cell r="J235">
            <v>7.3269435569755181</v>
          </cell>
          <cell r="K235">
            <v>12.224647747568952</v>
          </cell>
          <cell r="L235">
            <v>0.31830238726791027</v>
          </cell>
          <cell r="M235">
            <v>36.664903930900714</v>
          </cell>
          <cell r="N235">
            <v>2.1669031342706369</v>
          </cell>
          <cell r="O235">
            <v>21.1715692463073</v>
          </cell>
          <cell r="P235">
            <v>-6.0533444467597679</v>
          </cell>
          <cell r="Q235">
            <v>15.437506931351908</v>
          </cell>
          <cell r="R235">
            <v>-21.779229512921518</v>
          </cell>
          <cell r="S235">
            <v>-24.514861213461071</v>
          </cell>
          <cell r="T235">
            <v>38.268792710706158</v>
          </cell>
          <cell r="U235">
            <v>-6.2367615909625922</v>
          </cell>
        </row>
        <row r="236">
          <cell r="A236" t="str">
            <v xml:space="preserve">  Crops</v>
          </cell>
          <cell r="C236">
            <v>52.166934189406099</v>
          </cell>
          <cell r="D236">
            <v>3.5864978902953482</v>
          </cell>
          <cell r="E236">
            <v>-11.812627291242361</v>
          </cell>
          <cell r="F236">
            <v>59.12240184757507</v>
          </cell>
          <cell r="G236">
            <v>3.3381712626995519</v>
          </cell>
          <cell r="H236">
            <v>0.52668539325841923</v>
          </cell>
          <cell r="I236">
            <v>31.819769472581228</v>
          </cell>
          <cell r="J236">
            <v>4.6104928457869621</v>
          </cell>
          <cell r="K236">
            <v>13.753799392097266</v>
          </cell>
          <cell r="L236">
            <v>-1.5141393898908895</v>
          </cell>
          <cell r="M236">
            <v>44.924259552340004</v>
          </cell>
          <cell r="N236">
            <v>1.0920436817472901</v>
          </cell>
          <cell r="O236">
            <v>24.243827160493801</v>
          </cell>
          <cell r="P236">
            <v>-8.5827847472363832</v>
          </cell>
          <cell r="Q236">
            <v>17.10597826086957</v>
          </cell>
          <cell r="R236">
            <v>-28.402366863905325</v>
          </cell>
          <cell r="S236">
            <v>-34.402852049910869</v>
          </cell>
          <cell r="T236">
            <v>55.780632411067209</v>
          </cell>
          <cell r="U236">
            <v>-9.4196003805899213</v>
          </cell>
        </row>
        <row r="237">
          <cell r="A237" t="str">
            <v xml:space="preserve">    Bananas</v>
          </cell>
          <cell r="C237">
            <v>75.41899441340783</v>
          </cell>
          <cell r="D237">
            <v>-40.233545647558387</v>
          </cell>
          <cell r="E237">
            <v>-24.333925399644762</v>
          </cell>
          <cell r="F237">
            <v>150.46948356807513</v>
          </cell>
          <cell r="G237">
            <v>-26.710402999062786</v>
          </cell>
          <cell r="H237">
            <v>10.102301790281309</v>
          </cell>
          <cell r="I237">
            <v>32.404181184669014</v>
          </cell>
          <cell r="J237">
            <v>43.684210526315766</v>
          </cell>
          <cell r="K237">
            <v>-3.9072039072039044</v>
          </cell>
          <cell r="L237">
            <v>12.51588310038121</v>
          </cell>
          <cell r="M237">
            <v>132.69339356295879</v>
          </cell>
          <cell r="N237">
            <v>0.14559572919194963</v>
          </cell>
          <cell r="O237">
            <v>20.087230433729108</v>
          </cell>
          <cell r="P237">
            <v>-16.020984665052474</v>
          </cell>
          <cell r="Q237">
            <v>41.446419990389252</v>
          </cell>
          <cell r="R237">
            <v>-40.597927637166642</v>
          </cell>
          <cell r="S237">
            <v>-55.59050614812697</v>
          </cell>
          <cell r="T237">
            <v>84.86799742433999</v>
          </cell>
          <cell r="U237">
            <v>-16.266109369557647</v>
          </cell>
        </row>
        <row r="238">
          <cell r="A238" t="str">
            <v xml:space="preserve">    Other Crops</v>
          </cell>
          <cell r="C238">
            <v>34.555712270803937</v>
          </cell>
          <cell r="D238">
            <v>46.855345911949684</v>
          </cell>
          <cell r="E238">
            <v>-6.78087080656673</v>
          </cell>
          <cell r="F238">
            <v>29.32618683001531</v>
          </cell>
          <cell r="G238">
            <v>22.32089994079336</v>
          </cell>
          <cell r="H238">
            <v>-3.0977734753146247</v>
          </cell>
          <cell r="I238">
            <v>31.568431568431564</v>
          </cell>
          <cell r="J238">
            <v>-12.300683371298405</v>
          </cell>
          <cell r="K238">
            <v>26.277056277056275</v>
          </cell>
          <cell r="L238">
            <v>-9.0846760370243409</v>
          </cell>
          <cell r="M238">
            <v>-13.68778280542986</v>
          </cell>
          <cell r="N238">
            <v>2.7959807776321455</v>
          </cell>
          <cell r="O238">
            <v>31.534211644708865</v>
          </cell>
          <cell r="P238">
            <v>3.3279483037156776</v>
          </cell>
          <cell r="Q238">
            <v>-14.571607254534079</v>
          </cell>
          <cell r="R238">
            <v>-2.1229868228404114</v>
          </cell>
          <cell r="S238">
            <v>-6.694091249065071</v>
          </cell>
          <cell r="T238">
            <v>37.67535070140282</v>
          </cell>
          <cell r="U238">
            <v>-3.6972343522561957</v>
          </cell>
        </row>
        <row r="239">
          <cell r="A239" t="str">
            <v xml:space="preserve">  Livestock</v>
          </cell>
          <cell r="C239">
            <v>36.746987951807242</v>
          </cell>
          <cell r="D239">
            <v>0.88105726872247381</v>
          </cell>
          <cell r="E239">
            <v>0.4366812227074135</v>
          </cell>
          <cell r="F239">
            <v>-9.565217391304337</v>
          </cell>
          <cell r="G239">
            <v>3.3653846153846034</v>
          </cell>
          <cell r="H239">
            <v>0</v>
          </cell>
          <cell r="I239">
            <v>4.6511627906976827</v>
          </cell>
          <cell r="J239">
            <v>45.333333333333336</v>
          </cell>
          <cell r="K239">
            <v>3.0581039755351647</v>
          </cell>
          <cell r="L239">
            <v>5.0445103857566842</v>
          </cell>
          <cell r="M239">
            <v>5.0847457627118731</v>
          </cell>
          <cell r="N239">
            <v>4.5698924731182755</v>
          </cell>
          <cell r="O239">
            <v>4.6272493573264795</v>
          </cell>
          <cell r="P239">
            <v>5.6511056511056479</v>
          </cell>
          <cell r="Q239">
            <v>5.5813953488372148</v>
          </cell>
          <cell r="R239">
            <v>4.6255506607929542</v>
          </cell>
          <cell r="S239">
            <v>3.1578947368421151</v>
          </cell>
          <cell r="T239">
            <v>3.0612244897959107</v>
          </cell>
          <cell r="U239">
            <v>2.7722772277227747</v>
          </cell>
        </row>
        <row r="240">
          <cell r="A240" t="str">
            <v xml:space="preserve">  Forestry</v>
          </cell>
          <cell r="C240">
            <v>63.235294117647058</v>
          </cell>
          <cell r="D240">
            <v>22.522522522522515</v>
          </cell>
          <cell r="E240">
            <v>2.9411764705882248</v>
          </cell>
          <cell r="F240">
            <v>-4.9999999999999929</v>
          </cell>
          <cell r="G240">
            <v>11.278195488721799</v>
          </cell>
          <cell r="H240">
            <v>19.594594594594604</v>
          </cell>
          <cell r="I240">
            <v>13.55932203389829</v>
          </cell>
          <cell r="J240">
            <v>8.9552238805970177</v>
          </cell>
          <cell r="K240">
            <v>5.9360730593607247</v>
          </cell>
          <cell r="L240">
            <v>6.0344827586206851</v>
          </cell>
          <cell r="M240">
            <v>6.0975609756097615</v>
          </cell>
          <cell r="N240">
            <v>6.1302681992337238</v>
          </cell>
          <cell r="O240">
            <v>6.1371841155234641</v>
          </cell>
          <cell r="P240">
            <v>6.4625850340136015</v>
          </cell>
          <cell r="Q240">
            <v>11.182108626198083</v>
          </cell>
          <cell r="R240">
            <v>24.712643678160905</v>
          </cell>
          <cell r="S240">
            <v>3.2258064516129226</v>
          </cell>
          <cell r="T240">
            <v>2.0089285714285587</v>
          </cell>
          <cell r="U240">
            <v>2.1881838074398141</v>
          </cell>
        </row>
        <row r="241">
          <cell r="A241" t="str">
            <v xml:space="preserve">  Fishing</v>
          </cell>
          <cell r="C241">
            <v>12.676056338028175</v>
          </cell>
          <cell r="D241">
            <v>-18.125000000000004</v>
          </cell>
          <cell r="E241">
            <v>66.412213740458029</v>
          </cell>
          <cell r="F241">
            <v>24.311926605504585</v>
          </cell>
          <cell r="G241">
            <v>23.616236162361638</v>
          </cell>
          <cell r="H241">
            <v>11.044776119402977</v>
          </cell>
          <cell r="I241">
            <v>33.064516129032249</v>
          </cell>
          <cell r="J241">
            <v>10.1010101010101</v>
          </cell>
          <cell r="K241">
            <v>9.174311926605494</v>
          </cell>
          <cell r="L241">
            <v>9.2436974789915851</v>
          </cell>
          <cell r="M241">
            <v>9.2307692307692193</v>
          </cell>
          <cell r="N241">
            <v>9.1549295774647987</v>
          </cell>
          <cell r="O241">
            <v>9.1612903225806619</v>
          </cell>
          <cell r="P241">
            <v>8.0378250591016442</v>
          </cell>
          <cell r="Q241">
            <v>8.0962800875273633</v>
          </cell>
          <cell r="R241">
            <v>7.4898785425101089</v>
          </cell>
          <cell r="S241">
            <v>9.2278719397363531</v>
          </cell>
          <cell r="T241">
            <v>6.0344827586207073</v>
          </cell>
          <cell r="U241">
            <v>3.2520325203251987</v>
          </cell>
        </row>
        <row r="243">
          <cell r="A243" t="str">
            <v>Mining &amp; Quarrying</v>
          </cell>
          <cell r="C243">
            <v>7.4074074074073959</v>
          </cell>
          <cell r="D243">
            <v>34.48275862068968</v>
          </cell>
          <cell r="E243">
            <v>28.205128205128194</v>
          </cell>
          <cell r="F243">
            <v>12.000000000000011</v>
          </cell>
          <cell r="G243">
            <v>5.3571428571428381</v>
          </cell>
          <cell r="H243">
            <v>6.7796610169491567</v>
          </cell>
          <cell r="I243">
            <v>-28.571428571428569</v>
          </cell>
          <cell r="J243">
            <v>15.555555555555568</v>
          </cell>
          <cell r="K243">
            <v>46.153846153846146</v>
          </cell>
          <cell r="L243">
            <v>23.684210526315773</v>
          </cell>
          <cell r="M243">
            <v>2.1276595744680771</v>
          </cell>
          <cell r="N243">
            <v>8.3333333333333481</v>
          </cell>
          <cell r="O243">
            <v>17.307692307692292</v>
          </cell>
          <cell r="P243">
            <v>11.475409836065587</v>
          </cell>
          <cell r="Q243">
            <v>13.970588235294112</v>
          </cell>
          <cell r="R243">
            <v>16.774193548387096</v>
          </cell>
          <cell r="S243">
            <v>6.6298342541436295</v>
          </cell>
          <cell r="T243">
            <v>5.6994818652849721</v>
          </cell>
          <cell r="U243">
            <v>-2.4509803921568651</v>
          </cell>
        </row>
        <row r="245">
          <cell r="A245" t="str">
            <v>Manufacturing</v>
          </cell>
          <cell r="C245">
            <v>74.626865671641767</v>
          </cell>
          <cell r="D245">
            <v>27.160493827160504</v>
          </cell>
          <cell r="E245">
            <v>8.2150858849888042</v>
          </cell>
          <cell r="F245">
            <v>29.951690821256015</v>
          </cell>
          <cell r="G245">
            <v>12.480084970791294</v>
          </cell>
          <cell r="H245">
            <v>2.6440037771482405</v>
          </cell>
          <cell r="I245">
            <v>35.878564857405706</v>
          </cell>
          <cell r="J245">
            <v>-0.84631008801624441</v>
          </cell>
          <cell r="K245">
            <v>0.2048480710139966</v>
          </cell>
          <cell r="L245">
            <v>11.482112436115832</v>
          </cell>
          <cell r="M245">
            <v>16.778728606356985</v>
          </cell>
          <cell r="N245">
            <v>12.509814184768398</v>
          </cell>
          <cell r="O245">
            <v>-10.421028146080491</v>
          </cell>
          <cell r="P245">
            <v>12.56816411321735</v>
          </cell>
          <cell r="Q245">
            <v>18.316032295271036</v>
          </cell>
          <cell r="R245">
            <v>-0.72138818483135081</v>
          </cell>
          <cell r="S245">
            <v>0</v>
          </cell>
          <cell r="T245">
            <v>-0.74626865671642006</v>
          </cell>
          <cell r="U245">
            <v>4.2540561931143639</v>
          </cell>
        </row>
        <row r="247">
          <cell r="A247" t="str">
            <v>Electricity &amp; Water</v>
          </cell>
          <cell r="C247">
            <v>4.9180327868852292</v>
          </cell>
          <cell r="D247">
            <v>18.359375000000021</v>
          </cell>
          <cell r="E247">
            <v>10.891089108910901</v>
          </cell>
          <cell r="F247">
            <v>37.5</v>
          </cell>
          <cell r="G247">
            <v>19.047619047619047</v>
          </cell>
          <cell r="H247">
            <v>33.090909090909108</v>
          </cell>
          <cell r="I247">
            <v>6.6939890710382421</v>
          </cell>
          <cell r="J247">
            <v>29.321382842509603</v>
          </cell>
          <cell r="K247">
            <v>16.138613861386155</v>
          </cell>
          <cell r="L247">
            <v>15.26001705029838</v>
          </cell>
          <cell r="M247">
            <v>30.917159763313617</v>
          </cell>
          <cell r="N247">
            <v>7.5141242937853292</v>
          </cell>
          <cell r="O247">
            <v>13.294797687861259</v>
          </cell>
          <cell r="P247">
            <v>5.936920222634523</v>
          </cell>
          <cell r="Q247">
            <v>7.7495621716287433</v>
          </cell>
          <cell r="R247">
            <v>3.1694433157253066</v>
          </cell>
          <cell r="S247">
            <v>9.8463962189838448</v>
          </cell>
          <cell r="T247">
            <v>8.2108282538544195</v>
          </cell>
          <cell r="U247">
            <v>10.801855533465865</v>
          </cell>
        </row>
        <row r="248">
          <cell r="A248" t="str">
            <v xml:space="preserve">  Electricity</v>
          </cell>
          <cell r="C248">
            <v>6.8421052631578938</v>
          </cell>
          <cell r="D248">
            <v>-3.9408866995073843</v>
          </cell>
          <cell r="E248">
            <v>4.6153846153846212</v>
          </cell>
          <cell r="F248">
            <v>33.823529411764696</v>
          </cell>
          <cell r="G248">
            <v>25.274725274725274</v>
          </cell>
          <cell r="H248">
            <v>56.140350877192979</v>
          </cell>
          <cell r="I248">
            <v>9.3632958801498134</v>
          </cell>
          <cell r="J248">
            <v>30.650684931506845</v>
          </cell>
          <cell r="K248">
            <v>10.615989515072076</v>
          </cell>
          <cell r="L248">
            <v>22.630331753554511</v>
          </cell>
          <cell r="M248">
            <v>36.135265700483089</v>
          </cell>
          <cell r="N248">
            <v>7.735982966643018</v>
          </cell>
          <cell r="O248">
            <v>22.92490118577075</v>
          </cell>
          <cell r="P248">
            <v>3.9657020364415763</v>
          </cell>
          <cell r="Q248">
            <v>9.1237113402061976</v>
          </cell>
          <cell r="R248">
            <v>4.7236655644766756E-2</v>
          </cell>
          <cell r="S248">
            <v>4.7214353163361755</v>
          </cell>
          <cell r="T248">
            <v>9.28764652840397</v>
          </cell>
          <cell r="U248">
            <v>11.179867986798687</v>
          </cell>
        </row>
        <row r="249">
          <cell r="A249" t="str">
            <v xml:space="preserve">  Water</v>
          </cell>
          <cell r="C249">
            <v>-1.851851851851849</v>
          </cell>
          <cell r="D249">
            <v>103.77358490566037</v>
          </cell>
          <cell r="E249">
            <v>22.222222222222211</v>
          </cell>
          <cell r="F249">
            <v>43.181818181818166</v>
          </cell>
          <cell r="G249">
            <v>10.052910052910068</v>
          </cell>
          <cell r="H249">
            <v>-4.8076923076923128</v>
          </cell>
          <cell r="I249">
            <v>-0.5050505050505083</v>
          </cell>
          <cell r="J249">
            <v>25.380710659898487</v>
          </cell>
          <cell r="K249">
            <v>33.198380566801603</v>
          </cell>
          <cell r="L249">
            <v>-3.6474164133738607</v>
          </cell>
          <cell r="M249">
            <v>13.880126182965302</v>
          </cell>
          <cell r="N249">
            <v>6.6481994459833826</v>
          </cell>
          <cell r="O249">
            <v>-24.675324675324685</v>
          </cell>
          <cell r="P249">
            <v>18.620689655172406</v>
          </cell>
          <cell r="Q249">
            <v>0</v>
          </cell>
          <cell r="R249">
            <v>22.383720930232553</v>
          </cell>
          <cell r="S249">
            <v>35.629453681710224</v>
          </cell>
          <cell r="T249">
            <v>4.028021015761829</v>
          </cell>
          <cell r="U249">
            <v>9.259259259259256</v>
          </cell>
        </row>
        <row r="251">
          <cell r="A251" t="str">
            <v>Construction</v>
          </cell>
          <cell r="C251">
            <v>7.0436507936507908</v>
          </cell>
          <cell r="D251">
            <v>33.27154772937908</v>
          </cell>
          <cell r="E251">
            <v>27.677329624478443</v>
          </cell>
          <cell r="F251">
            <v>12.091503267973858</v>
          </cell>
          <cell r="G251">
            <v>6.0252672497570492</v>
          </cell>
          <cell r="H251">
            <v>6.186984417965169</v>
          </cell>
          <cell r="I251">
            <v>-28.269313767803194</v>
          </cell>
          <cell r="J251">
            <v>16.967509025270754</v>
          </cell>
          <cell r="K251">
            <v>46.759259259259252</v>
          </cell>
          <cell r="L251">
            <v>10.515247108307047</v>
          </cell>
          <cell r="M251">
            <v>5.4551221059308652</v>
          </cell>
          <cell r="N251">
            <v>7.9398496240601579</v>
          </cell>
          <cell r="O251">
            <v>17.804402340484813</v>
          </cell>
          <cell r="P251">
            <v>10.335856196783343</v>
          </cell>
          <cell r="Q251">
            <v>13.890675241157568</v>
          </cell>
          <cell r="R251">
            <v>14.153961980048923</v>
          </cell>
          <cell r="S251">
            <v>5.8202802967848521</v>
          </cell>
          <cell r="T251">
            <v>5.7650358367092425</v>
          </cell>
          <cell r="U251">
            <v>-2.106658809664097</v>
          </cell>
        </row>
        <row r="253">
          <cell r="A253" t="str">
            <v>Wholesale &amp; Retail Trade</v>
          </cell>
          <cell r="C253">
            <v>15.211521152115214</v>
          </cell>
          <cell r="D253">
            <v>8.59375</v>
          </cell>
          <cell r="E253">
            <v>27.050359712230222</v>
          </cell>
          <cell r="F253">
            <v>4.133635334088348</v>
          </cell>
          <cell r="G253">
            <v>22.947253942359968</v>
          </cell>
          <cell r="H253">
            <v>7.7399380804953566</v>
          </cell>
          <cell r="I253">
            <v>7.101806239737285</v>
          </cell>
          <cell r="J253">
            <v>10.003832886163288</v>
          </cell>
          <cell r="K253">
            <v>10.139372822299642</v>
          </cell>
          <cell r="L253">
            <v>12.306232204998423</v>
          </cell>
          <cell r="M253">
            <v>9.4366197183098688</v>
          </cell>
          <cell r="N253">
            <v>12.303732303732296</v>
          </cell>
          <cell r="O253">
            <v>18.496447398578965</v>
          </cell>
          <cell r="P253">
            <v>14.487427466150859</v>
          </cell>
          <cell r="Q253">
            <v>12.214901165737469</v>
          </cell>
          <cell r="R253">
            <v>14.167419451972286</v>
          </cell>
          <cell r="S253">
            <v>8.5058683898193266</v>
          </cell>
          <cell r="T253">
            <v>9.3825960136120656</v>
          </cell>
          <cell r="U253">
            <v>6.5888888888888886</v>
          </cell>
        </row>
        <row r="255">
          <cell r="A255" t="str">
            <v>Hotels &amp; Restaurants</v>
          </cell>
          <cell r="C255">
            <v>2.0725388601036343</v>
          </cell>
          <cell r="D255">
            <v>12.182741116751261</v>
          </cell>
          <cell r="E255">
            <v>21.266968325791868</v>
          </cell>
          <cell r="F255">
            <v>37.686567164179088</v>
          </cell>
          <cell r="G255">
            <v>11.924119241192411</v>
          </cell>
          <cell r="H255">
            <v>8.7167070217917697</v>
          </cell>
          <cell r="I255">
            <v>3.1180400890868487</v>
          </cell>
          <cell r="J255">
            <v>7.343412526997839</v>
          </cell>
          <cell r="K255">
            <v>12.87726358148895</v>
          </cell>
          <cell r="L255">
            <v>22.459893048128343</v>
          </cell>
          <cell r="M255">
            <v>7.4235807860262071</v>
          </cell>
          <cell r="N255">
            <v>11.65311653116532</v>
          </cell>
          <cell r="O255">
            <v>22.572815533980584</v>
          </cell>
          <cell r="P255">
            <v>12.178217821782189</v>
          </cell>
          <cell r="Q255">
            <v>12.886142983230364</v>
          </cell>
          <cell r="R255">
            <v>12.353401094605164</v>
          </cell>
          <cell r="S255">
            <v>-3.0619345859429381</v>
          </cell>
          <cell r="T255">
            <v>13.137114142139271</v>
          </cell>
          <cell r="U255">
            <v>-1.3959390862944177</v>
          </cell>
        </row>
        <row r="257">
          <cell r="A257" t="str">
            <v>Transport</v>
          </cell>
          <cell r="C257">
            <v>22.58652094717668</v>
          </cell>
          <cell r="D257">
            <v>18.722139673105474</v>
          </cell>
          <cell r="E257">
            <v>14.518147684605797</v>
          </cell>
          <cell r="F257">
            <v>19.180327868852444</v>
          </cell>
          <cell r="G257">
            <v>18.248509857863372</v>
          </cell>
          <cell r="H257">
            <v>11.981388134936012</v>
          </cell>
          <cell r="I257">
            <v>13.573407202216071</v>
          </cell>
          <cell r="J257">
            <v>8.2621951219512102</v>
          </cell>
          <cell r="K257">
            <v>9.6029287524640914</v>
          </cell>
          <cell r="L257">
            <v>11.12538540596093</v>
          </cell>
          <cell r="M257">
            <v>11.907514450867041</v>
          </cell>
          <cell r="N257">
            <v>6.4669421487603351</v>
          </cell>
          <cell r="O257">
            <v>20.14360566660196</v>
          </cell>
          <cell r="P257">
            <v>4.8780487804878314</v>
          </cell>
          <cell r="Q257">
            <v>4.0351147389496189</v>
          </cell>
          <cell r="R257">
            <v>2.4870466321243567</v>
          </cell>
          <cell r="S257">
            <v>2.3400260002889084</v>
          </cell>
          <cell r="T257">
            <v>9.9223712067748604</v>
          </cell>
          <cell r="U257">
            <v>9.1294298921417614</v>
          </cell>
        </row>
        <row r="258">
          <cell r="A258" t="str">
            <v xml:space="preserve">  Road</v>
          </cell>
          <cell r="C258">
            <v>29.539295392953946</v>
          </cell>
          <cell r="D258">
            <v>22.071129707112959</v>
          </cell>
          <cell r="E258">
            <v>21.165381319622977</v>
          </cell>
          <cell r="F258">
            <v>22.065063649222072</v>
          </cell>
          <cell r="G258">
            <v>14.426419466975648</v>
          </cell>
          <cell r="H258">
            <v>13.518987341772171</v>
          </cell>
          <cell r="I258">
            <v>7.0918822479928645</v>
          </cell>
          <cell r="J258">
            <v>3.790087463556846</v>
          </cell>
          <cell r="K258">
            <v>7.5441412520064199</v>
          </cell>
          <cell r="L258">
            <v>5.9328358208955212</v>
          </cell>
          <cell r="M258">
            <v>8.5241282141599086</v>
          </cell>
          <cell r="N258">
            <v>3.9597533268419527</v>
          </cell>
          <cell r="O258">
            <v>28.254761161411167</v>
          </cell>
          <cell r="P258">
            <v>8.3008763388510367</v>
          </cell>
          <cell r="Q258">
            <v>1.5733872780399949</v>
          </cell>
          <cell r="R258">
            <v>4.0938260677140903</v>
          </cell>
          <cell r="S258">
            <v>5.1232993197279031</v>
          </cell>
          <cell r="T258">
            <v>9.8887765419615867</v>
          </cell>
          <cell r="U258">
            <v>6.1648877438351013</v>
          </cell>
        </row>
        <row r="259">
          <cell r="A259" t="str">
            <v xml:space="preserve">  Sea</v>
          </cell>
          <cell r="C259">
            <v>9.3023255813953654</v>
          </cell>
          <cell r="D259">
            <v>9.7264437689969618</v>
          </cell>
          <cell r="E259">
            <v>-3.3240997229916802</v>
          </cell>
          <cell r="F259">
            <v>3.1518624641833748</v>
          </cell>
          <cell r="G259">
            <v>17.777777777777782</v>
          </cell>
          <cell r="H259">
            <v>16.037735849056588</v>
          </cell>
          <cell r="I259">
            <v>32.113821138211371</v>
          </cell>
          <cell r="J259">
            <v>1.8461538461538529</v>
          </cell>
          <cell r="K259">
            <v>27.03927492447129</v>
          </cell>
          <cell r="L259">
            <v>15.814506539833539</v>
          </cell>
          <cell r="M259">
            <v>24.22997946611909</v>
          </cell>
          <cell r="N259">
            <v>12.314049586776864</v>
          </cell>
          <cell r="O259">
            <v>4.9300956585724753</v>
          </cell>
          <cell r="P259">
            <v>-4.9088359046283276</v>
          </cell>
          <cell r="Q259">
            <v>9.6607669616519019</v>
          </cell>
          <cell r="R259">
            <v>-4.0349697377269678</v>
          </cell>
          <cell r="S259">
            <v>-10.021023125437978</v>
          </cell>
          <cell r="T259">
            <v>11.760124610591905</v>
          </cell>
          <cell r="U259">
            <v>23.623693379790932</v>
          </cell>
        </row>
        <row r="260">
          <cell r="A260" t="str">
            <v xml:space="preserve">  Air</v>
          </cell>
          <cell r="C260">
            <v>3.3898305084745894</v>
          </cell>
          <cell r="D260">
            <v>14.754098360655732</v>
          </cell>
          <cell r="E260">
            <v>-4.2857142857142705</v>
          </cell>
          <cell r="F260">
            <v>41.791044776119392</v>
          </cell>
          <cell r="G260">
            <v>89.473684210526329</v>
          </cell>
          <cell r="H260">
            <v>-14.444444444444448</v>
          </cell>
          <cell r="I260">
            <v>48.70129870129869</v>
          </cell>
          <cell r="J260">
            <v>73.362445414847173</v>
          </cell>
          <cell r="K260">
            <v>-6.5491183879093251</v>
          </cell>
          <cell r="L260">
            <v>38.005390835579519</v>
          </cell>
          <cell r="M260">
            <v>7.2265625</v>
          </cell>
          <cell r="N260">
            <v>7.6502732240437243</v>
          </cell>
          <cell r="O260">
            <v>11.167512690355341</v>
          </cell>
          <cell r="P260">
            <v>4.7184170471841647</v>
          </cell>
          <cell r="Q260">
            <v>8.8662790697674474</v>
          </cell>
          <cell r="R260">
            <v>5.7409879839786404</v>
          </cell>
          <cell r="S260">
            <v>8.0808080808080884</v>
          </cell>
          <cell r="T260">
            <v>7.3598130841121323</v>
          </cell>
          <cell r="U260">
            <v>4.0261153427638918</v>
          </cell>
        </row>
        <row r="262">
          <cell r="A262" t="str">
            <v>Communications</v>
          </cell>
          <cell r="C262">
            <v>30.967741935483883</v>
          </cell>
          <cell r="D262">
            <v>43.349753694581274</v>
          </cell>
          <cell r="E262">
            <v>-6.0137457044673663</v>
          </cell>
          <cell r="F262">
            <v>35.283363802559407</v>
          </cell>
          <cell r="G262">
            <v>18.513513513513512</v>
          </cell>
          <cell r="H262">
            <v>3.3067274800456126</v>
          </cell>
          <cell r="I262">
            <v>-5.7395143487858906</v>
          </cell>
          <cell r="J262">
            <v>28.103044496487129</v>
          </cell>
          <cell r="K262">
            <v>32.44972577696528</v>
          </cell>
          <cell r="L262">
            <v>23.740510697032423</v>
          </cell>
          <cell r="M262">
            <v>25.3206915783603</v>
          </cell>
          <cell r="N262">
            <v>24.254561637739201</v>
          </cell>
          <cell r="O262">
            <v>11.103151862464177</v>
          </cell>
          <cell r="P262">
            <v>21.018697614442281</v>
          </cell>
          <cell r="Q262">
            <v>1.7847629195524739</v>
          </cell>
          <cell r="R262">
            <v>6.8830149175608479</v>
          </cell>
          <cell r="S262">
            <v>10.577864838393737</v>
          </cell>
          <cell r="T262">
            <v>2.3472099202834329</v>
          </cell>
          <cell r="U262">
            <v>12.029424491562102</v>
          </cell>
        </row>
        <row r="263">
          <cell r="A263" t="str">
            <v xml:space="preserve">  Cable &amp; Wireless</v>
          </cell>
          <cell r="C263">
            <v>30.976430976430969</v>
          </cell>
          <cell r="D263">
            <v>43.444730077120816</v>
          </cell>
          <cell r="E263">
            <v>-5.9139784946236613</v>
          </cell>
          <cell r="F263">
            <v>35.238095238095227</v>
          </cell>
          <cell r="G263">
            <v>18.450704225352112</v>
          </cell>
          <cell r="H263">
            <v>3.2104637336504149</v>
          </cell>
          <cell r="I263">
            <v>-5.6451612903225872</v>
          </cell>
          <cell r="J263">
            <v>25.641025641025639</v>
          </cell>
          <cell r="K263">
            <v>34.499514091350832</v>
          </cell>
          <cell r="L263">
            <v>23.699421965317935</v>
          </cell>
          <cell r="M263">
            <v>25.350467289719614</v>
          </cell>
          <cell r="N263">
            <v>24.277726001863932</v>
          </cell>
          <cell r="O263">
            <v>9.4863142107236555</v>
          </cell>
          <cell r="P263">
            <v>21.746575342465757</v>
          </cell>
          <cell r="Q263">
            <v>3.459915611814357</v>
          </cell>
          <cell r="R263">
            <v>7.476889613920612</v>
          </cell>
          <cell r="S263">
            <v>8.0192259043764267</v>
          </cell>
          <cell r="T263">
            <v>0.86651053864168492</v>
          </cell>
          <cell r="U263">
            <v>15.532853494311571</v>
          </cell>
        </row>
        <row r="264">
          <cell r="A264" t="str">
            <v xml:space="preserve">  Post Office</v>
          </cell>
          <cell r="C264">
            <v>30.76923076923077</v>
          </cell>
          <cell r="D264">
            <v>41.176470588235283</v>
          </cell>
          <cell r="E264">
            <v>-8.333333333333325</v>
          </cell>
          <cell r="F264">
            <v>36.363636363636353</v>
          </cell>
          <cell r="G264">
            <v>19.999999999999996</v>
          </cell>
          <cell r="H264">
            <v>5.555555555555558</v>
          </cell>
          <cell r="I264">
            <v>-7.8947368421052655</v>
          </cell>
          <cell r="J264">
            <v>85.714285714285737</v>
          </cell>
          <cell r="K264">
            <v>0</v>
          </cell>
          <cell r="L264">
            <v>24.615384615384617</v>
          </cell>
          <cell r="M264">
            <v>24.691358024691358</v>
          </cell>
          <cell r="N264">
            <v>23.762376237623762</v>
          </cell>
          <cell r="O264">
            <v>45.599999999999994</v>
          </cell>
          <cell r="P264">
            <v>9.3406593406593288</v>
          </cell>
          <cell r="Q264">
            <v>-28.140703517587941</v>
          </cell>
          <cell r="R264">
            <v>-8.3916083916083846</v>
          </cell>
          <cell r="S264">
            <v>87.78625954198472</v>
          </cell>
          <cell r="T264">
            <v>28.04878048780488</v>
          </cell>
          <cell r="U264">
            <v>-35.873015873015866</v>
          </cell>
        </row>
        <row r="266">
          <cell r="A266" t="str">
            <v>Banks &amp; Insurance</v>
          </cell>
          <cell r="C266">
            <v>64.35045317220542</v>
          </cell>
          <cell r="D266">
            <v>27.389705882352942</v>
          </cell>
          <cell r="E266">
            <v>16.594516594516605</v>
          </cell>
          <cell r="F266">
            <v>23.886138613861373</v>
          </cell>
          <cell r="G266">
            <v>20.779220779220786</v>
          </cell>
          <cell r="H266">
            <v>7.7750206782464915</v>
          </cell>
          <cell r="I266">
            <v>24.174980813507286</v>
          </cell>
          <cell r="J266">
            <v>-2.2867737948084166</v>
          </cell>
          <cell r="K266">
            <v>22.201138519924115</v>
          </cell>
          <cell r="L266">
            <v>4.0372670807453437</v>
          </cell>
          <cell r="M266">
            <v>12.487562189054714</v>
          </cell>
          <cell r="N266">
            <v>31.711632021229551</v>
          </cell>
          <cell r="O266">
            <v>16.353257219610473</v>
          </cell>
          <cell r="P266">
            <v>4.4155844155844282</v>
          </cell>
          <cell r="Q266">
            <v>5.3620784964068635</v>
          </cell>
          <cell r="R266">
            <v>3.2791185729275751</v>
          </cell>
          <cell r="S266">
            <v>12.471424942849897</v>
          </cell>
          <cell r="T266">
            <v>6.9331526648599873</v>
          </cell>
          <cell r="U266">
            <v>3.7381203801478247</v>
          </cell>
        </row>
        <row r="267">
          <cell r="A267" t="str">
            <v>Banks</v>
          </cell>
          <cell r="C267">
            <v>74.035087719298232</v>
          </cell>
          <cell r="D267">
            <v>29.637096774193552</v>
          </cell>
          <cell r="E267">
            <v>16.640746500777603</v>
          </cell>
          <cell r="F267">
            <v>24.13333333333334</v>
          </cell>
          <cell r="G267">
            <v>21.160042964554226</v>
          </cell>
          <cell r="H267">
            <v>-1.7730496453900679</v>
          </cell>
          <cell r="I267">
            <v>11.371841155234662</v>
          </cell>
          <cell r="J267">
            <v>-3.1604538087520284</v>
          </cell>
          <cell r="K267">
            <v>27.615062761506294</v>
          </cell>
          <cell r="L267">
            <v>4.4590163934426164</v>
          </cell>
          <cell r="M267">
            <v>16.446955430006295</v>
          </cell>
          <cell r="N267">
            <v>36.711590296495956</v>
          </cell>
          <cell r="O267">
            <v>14.82649842271293</v>
          </cell>
          <cell r="P267">
            <v>3.8804945054945028</v>
          </cell>
          <cell r="Q267">
            <v>3.4049586776859542</v>
          </cell>
          <cell r="R267">
            <v>-2.2058823529411797</v>
          </cell>
          <cell r="S267">
            <v>13.337692056227525</v>
          </cell>
          <cell r="T267">
            <v>7.0954715892702636</v>
          </cell>
          <cell r="U267">
            <v>1.2927551844869267</v>
          </cell>
        </row>
        <row r="268">
          <cell r="A268" t="str">
            <v>Insurance</v>
          </cell>
          <cell r="C268">
            <v>4.3478260869565188</v>
          </cell>
          <cell r="D268">
            <v>4.1666666666666741</v>
          </cell>
          <cell r="E268">
            <v>15.999999999999993</v>
          </cell>
          <cell r="F268">
            <v>20.68965517241379</v>
          </cell>
          <cell r="G268">
            <v>15.714285714285726</v>
          </cell>
          <cell r="H268">
            <v>140.7407407407407</v>
          </cell>
          <cell r="I268">
            <v>96.923076923076906</v>
          </cell>
          <cell r="J268">
            <v>0.52083333333332593</v>
          </cell>
          <cell r="K268">
            <v>5.4404145077720401</v>
          </cell>
          <cell r="L268">
            <v>2.457002457002444</v>
          </cell>
          <cell r="M268">
            <v>-2.6378896882494063</v>
          </cell>
          <cell r="N268">
            <v>8.866995073891637</v>
          </cell>
          <cell r="O268">
            <v>25.113122171945701</v>
          </cell>
          <cell r="P268">
            <v>7.233273056057854</v>
          </cell>
          <cell r="Q268">
            <v>15.345699831365934</v>
          </cell>
          <cell r="R268">
            <v>28.36257309941519</v>
          </cell>
          <cell r="S268">
            <v>9.4533029612756216</v>
          </cell>
          <cell r="T268">
            <v>6.3475546305931552</v>
          </cell>
          <cell r="U268">
            <v>12.62230919765166</v>
          </cell>
        </row>
        <row r="270">
          <cell r="A270" t="str">
            <v>Real Estate &amp; Housing</v>
          </cell>
          <cell r="C270">
            <v>6.714628297362113</v>
          </cell>
          <cell r="D270">
            <v>17.303370786516847</v>
          </cell>
          <cell r="E270">
            <v>30.459770114942518</v>
          </cell>
          <cell r="F270">
            <v>17.621145374449341</v>
          </cell>
          <cell r="G270">
            <v>2.1223470661672961</v>
          </cell>
          <cell r="H270">
            <v>7.457212713936423</v>
          </cell>
          <cell r="I270">
            <v>4.2093287827076331</v>
          </cell>
          <cell r="J270">
            <v>2.729257641921401</v>
          </cell>
          <cell r="K270">
            <v>1.8065887353878818</v>
          </cell>
          <cell r="L270">
            <v>4.6972860125260807</v>
          </cell>
          <cell r="M270">
            <v>3.3898305084745672</v>
          </cell>
          <cell r="N270">
            <v>4.8216007714561249</v>
          </cell>
          <cell r="O270">
            <v>10.579576816927316</v>
          </cell>
          <cell r="P270">
            <v>7.3211314475873701</v>
          </cell>
          <cell r="Q270">
            <v>5.1937984496124079</v>
          </cell>
          <cell r="R270">
            <v>5.6005895357406077</v>
          </cell>
          <cell r="S270">
            <v>1.7445917655268595</v>
          </cell>
          <cell r="T270">
            <v>2.8120713305898493</v>
          </cell>
          <cell r="U270">
            <v>6.2041360907271415</v>
          </cell>
        </row>
        <row r="272">
          <cell r="A272" t="str">
            <v>Government Services</v>
          </cell>
          <cell r="C272">
            <v>27.248322147651006</v>
          </cell>
          <cell r="D272">
            <v>13.71308016877637</v>
          </cell>
          <cell r="E272">
            <v>4.8237476808905333</v>
          </cell>
          <cell r="F272">
            <v>29.955752212389353</v>
          </cell>
          <cell r="G272">
            <v>11.985018726591768</v>
          </cell>
          <cell r="H272">
            <v>20.188507145028865</v>
          </cell>
          <cell r="I272">
            <v>4.9835567923096624</v>
          </cell>
          <cell r="J272">
            <v>3.4457831325301225</v>
          </cell>
          <cell r="K272">
            <v>8.3391567668297242</v>
          </cell>
          <cell r="L272">
            <v>19.436680283809938</v>
          </cell>
          <cell r="M272">
            <v>7.4167416741674153</v>
          </cell>
          <cell r="N272">
            <v>13.172448466566088</v>
          </cell>
          <cell r="O272">
            <v>3.6132089441729631</v>
          </cell>
          <cell r="P272">
            <v>10.390167214520529</v>
          </cell>
          <cell r="Q272">
            <v>10.939927498705337</v>
          </cell>
          <cell r="R272">
            <v>8.7057999766600567</v>
          </cell>
          <cell r="S272">
            <v>5.0241545893719763</v>
          </cell>
          <cell r="T272">
            <v>3.8842890728815194</v>
          </cell>
          <cell r="U272">
            <v>8.1668798583095494</v>
          </cell>
        </row>
        <row r="273">
          <cell r="A273" t="str">
            <v xml:space="preserve">  Central</v>
          </cell>
          <cell r="C273">
            <v>27.204374572795608</v>
          </cell>
          <cell r="D273">
            <v>13.75604513702311</v>
          </cell>
          <cell r="E273">
            <v>4.8181388757675858</v>
          </cell>
          <cell r="F273">
            <v>29.923388913925187</v>
          </cell>
          <cell r="G273">
            <v>11.932015261880014</v>
          </cell>
          <cell r="H273">
            <v>20.235512860241698</v>
          </cell>
          <cell r="I273">
            <v>4.9484536082474273</v>
          </cell>
          <cell r="J273">
            <v>3.4626719056974453</v>
          </cell>
          <cell r="K273">
            <v>8.0702587230002223</v>
          </cell>
          <cell r="L273">
            <v>19.767186470459031</v>
          </cell>
          <cell r="M273">
            <v>7.6471666972308894</v>
          </cell>
          <cell r="N273">
            <v>13.185689948892666</v>
          </cell>
          <cell r="O273">
            <v>3.5821794099939686</v>
          </cell>
          <cell r="P273">
            <v>9.7500726532984814</v>
          </cell>
          <cell r="Q273">
            <v>10.724215543492654</v>
          </cell>
          <cell r="R273">
            <v>8.8126270477101531</v>
          </cell>
          <cell r="S273">
            <v>4.5274725274725425</v>
          </cell>
          <cell r="T273">
            <v>4.1841883936080571</v>
          </cell>
          <cell r="U273">
            <v>8.1029263370333116</v>
          </cell>
        </row>
        <row r="274">
          <cell r="A274" t="str">
            <v xml:space="preserve">  Local</v>
          </cell>
          <cell r="C274">
            <v>25</v>
          </cell>
          <cell r="D274">
            <v>12.000000000000011</v>
          </cell>
          <cell r="E274">
            <v>7.1428571428571397</v>
          </cell>
          <cell r="F274">
            <v>33.33333333333335</v>
          </cell>
          <cell r="G274">
            <v>14.999999999999991</v>
          </cell>
          <cell r="H274">
            <v>17.391304347826097</v>
          </cell>
          <cell r="I274">
            <v>3.7037037037036979</v>
          </cell>
          <cell r="J274">
            <v>3.5714285714285587</v>
          </cell>
          <cell r="K274">
            <v>12.068965517241391</v>
          </cell>
          <cell r="L274">
            <v>6.153846153846132</v>
          </cell>
          <cell r="M274">
            <v>-7.2463768115941907</v>
          </cell>
          <cell r="N274">
            <v>10.9375</v>
          </cell>
          <cell r="O274">
            <v>4.2253521126760507</v>
          </cell>
          <cell r="P274">
            <v>75.675675675675677</v>
          </cell>
          <cell r="Q274">
            <v>16.153846153846139</v>
          </cell>
          <cell r="R274">
            <v>5.2980132450331174</v>
          </cell>
          <cell r="S274">
            <v>30.817610062893074</v>
          </cell>
          <cell r="T274">
            <v>-25.48076923076923</v>
          </cell>
          <cell r="U274">
            <v>5.8064516129032073</v>
          </cell>
        </row>
        <row r="275">
          <cell r="A275" t="str">
            <v xml:space="preserve">  NIS</v>
          </cell>
          <cell r="C275">
            <v>42.857142857142861</v>
          </cell>
          <cell r="D275">
            <v>9.9999999999999858</v>
          </cell>
          <cell r="E275">
            <v>0</v>
          </cell>
          <cell r="F275">
            <v>27.272727272727295</v>
          </cell>
          <cell r="G275">
            <v>14.285714285714279</v>
          </cell>
          <cell r="H275">
            <v>18.75</v>
          </cell>
          <cell r="I275">
            <v>15.789473684210531</v>
          </cell>
          <cell r="J275">
            <v>0</v>
          </cell>
          <cell r="K275">
            <v>50</v>
          </cell>
          <cell r="L275">
            <v>0</v>
          </cell>
          <cell r="M275">
            <v>0</v>
          </cell>
          <cell r="N275">
            <v>15.151515151515138</v>
          </cell>
          <cell r="O275">
            <v>7.8947368421052655</v>
          </cell>
          <cell r="P275">
            <v>0</v>
          </cell>
          <cell r="Q275">
            <v>34.146341463414643</v>
          </cell>
          <cell r="R275">
            <v>1.8181818181818299</v>
          </cell>
          <cell r="S275">
            <v>12.5</v>
          </cell>
          <cell r="T275">
            <v>55.555555555555557</v>
          </cell>
          <cell r="U275">
            <v>18.367346938775508</v>
          </cell>
        </row>
        <row r="277">
          <cell r="A277" t="str">
            <v>Other Services</v>
          </cell>
          <cell r="C277">
            <v>16.730038022813677</v>
          </cell>
          <cell r="D277">
            <v>8.4690553745928376</v>
          </cell>
          <cell r="E277">
            <v>37.237237237237238</v>
          </cell>
          <cell r="F277">
            <v>16.19256017505468</v>
          </cell>
          <cell r="G277">
            <v>6.9679849340866351</v>
          </cell>
          <cell r="H277">
            <v>7.3943661971830998</v>
          </cell>
          <cell r="I277">
            <v>4.2622950819672267</v>
          </cell>
          <cell r="J277">
            <v>2.6729559748427612</v>
          </cell>
          <cell r="K277">
            <v>1.8376722817764257</v>
          </cell>
          <cell r="L277">
            <v>4.8120300751879563</v>
          </cell>
          <cell r="M277">
            <v>3.4433285509325673</v>
          </cell>
          <cell r="N277">
            <v>3.4674063800277377</v>
          </cell>
          <cell r="O277">
            <v>10.589812332439674</v>
          </cell>
          <cell r="P277">
            <v>7.2727272727272751</v>
          </cell>
          <cell r="Q277">
            <v>5.1977401129943646</v>
          </cell>
          <cell r="R277">
            <v>5.5853920515574584</v>
          </cell>
          <cell r="S277">
            <v>1.7293997965412089</v>
          </cell>
          <cell r="T277">
            <v>2.8000000000000025</v>
          </cell>
          <cell r="U277">
            <v>5.2529182879377467</v>
          </cell>
        </row>
        <row r="279">
          <cell r="A279" t="str">
            <v>Less Imputed Service Charge</v>
          </cell>
          <cell r="C279">
            <v>38.509316770186317</v>
          </cell>
          <cell r="D279">
            <v>22.645739910313889</v>
          </cell>
          <cell r="E279">
            <v>35.466179159049375</v>
          </cell>
          <cell r="F279">
            <v>14.304993252361676</v>
          </cell>
          <cell r="G279">
            <v>27.390791027154648</v>
          </cell>
          <cell r="H279">
            <v>8.3410565338276186</v>
          </cell>
          <cell r="I279">
            <v>1.6253207869974418</v>
          </cell>
          <cell r="J279">
            <v>1.3468013468013407</v>
          </cell>
          <cell r="K279">
            <v>8.0564784053156266</v>
          </cell>
          <cell r="L279">
            <v>0</v>
          </cell>
          <cell r="M279">
            <v>19.369715603382009</v>
          </cell>
          <cell r="N279">
            <v>63.490019317450106</v>
          </cell>
          <cell r="O279">
            <v>3.150846790074846</v>
          </cell>
          <cell r="P279">
            <v>4.9637266132111391</v>
          </cell>
          <cell r="Q279">
            <v>5.2018915969443524</v>
          </cell>
          <cell r="R279">
            <v>2.2130013831258566</v>
          </cell>
          <cell r="S279">
            <v>10.216508795669821</v>
          </cell>
          <cell r="T279">
            <v>10.896255371393515</v>
          </cell>
          <cell r="U279">
            <v>-8.0819263769720493</v>
          </cell>
        </row>
        <row r="281">
          <cell r="A281" t="str">
            <v>TOTAL</v>
          </cell>
          <cell r="C281">
            <v>28.481238832638468</v>
          </cell>
          <cell r="D281">
            <v>16.141294270350471</v>
          </cell>
          <cell r="E281">
            <v>10.696894707431959</v>
          </cell>
          <cell r="F281">
            <v>25.32631427129153</v>
          </cell>
          <cell r="G281">
            <v>11.571436791530054</v>
          </cell>
          <cell r="H281">
            <v>9.1696750902526816</v>
          </cell>
          <cell r="I281">
            <v>10.898526077097515</v>
          </cell>
          <cell r="J281">
            <v>7.5612353567624968</v>
          </cell>
          <cell r="K281">
            <v>13.504950495049517</v>
          </cell>
          <cell r="L281">
            <v>11.175854849965127</v>
          </cell>
          <cell r="M281">
            <v>15.833411794244112</v>
          </cell>
          <cell r="N281">
            <v>8.3044326433293634</v>
          </cell>
          <cell r="O281">
            <v>13.321492007104752</v>
          </cell>
          <cell r="P281">
            <v>7.0775751688816335</v>
          </cell>
          <cell r="Q281">
            <v>10.797047666171867</v>
          </cell>
          <cell r="R281">
            <v>1.8924098918889021</v>
          </cell>
          <cell r="S281">
            <v>0.93684941013181255</v>
          </cell>
          <cell r="T281">
            <v>9.2073600984241555</v>
          </cell>
          <cell r="U281">
            <v>5.2137176938369612</v>
          </cell>
        </row>
        <row r="283">
          <cell r="A283" t="str">
            <v>SOURCE:  St. Vincent &amp; the Grenadines Statistical Office \ ECCB</v>
          </cell>
        </row>
        <row r="284">
          <cell r="A284" t="str">
            <v>Date:  02 August 2004</v>
          </cell>
        </row>
        <row r="285">
          <cell r="A285" t="str">
            <v>ST. VINCENT &amp; THE GRENADINES</v>
          </cell>
        </row>
        <row r="286">
          <cell r="A286" t="str">
            <v xml:space="preserve">RATE OF GROWTH OF GROSS DOMESTIC PRODUCT BY ECONOMIC ACTIVITY, </v>
          </cell>
        </row>
        <row r="287">
          <cell r="A287" t="str">
            <v>AT FACTOR COST, IN CONSTANT (1990) PRICES: 1998 - 2008</v>
          </cell>
        </row>
        <row r="288">
          <cell r="A288" t="str">
            <v>Table 6</v>
          </cell>
        </row>
        <row r="289">
          <cell r="C289" t="str">
            <v>1978</v>
          </cell>
          <cell r="D289" t="str">
            <v>1979</v>
          </cell>
          <cell r="E289" t="str">
            <v>1980</v>
          </cell>
          <cell r="F289" t="str">
            <v>1981</v>
          </cell>
          <cell r="G289" t="str">
            <v>1982</v>
          </cell>
          <cell r="H289" t="str">
            <v>1983</v>
          </cell>
          <cell r="I289" t="str">
            <v>1984</v>
          </cell>
          <cell r="J289" t="str">
            <v>1985</v>
          </cell>
          <cell r="K289" t="str">
            <v>1986</v>
          </cell>
          <cell r="L289" t="str">
            <v>1987</v>
          </cell>
          <cell r="M289" t="str">
            <v>1988</v>
          </cell>
          <cell r="N289" t="str">
            <v>1989</v>
          </cell>
          <cell r="O289" t="str">
            <v>1990</v>
          </cell>
          <cell r="P289" t="str">
            <v>1991</v>
          </cell>
          <cell r="Q289" t="str">
            <v>1992</v>
          </cell>
          <cell r="R289" t="str">
            <v>1993</v>
          </cell>
          <cell r="S289" t="str">
            <v>1994</v>
          </cell>
          <cell r="T289" t="str">
            <v>1995</v>
          </cell>
          <cell r="U289" t="str">
            <v>1996</v>
          </cell>
        </row>
        <row r="290">
          <cell r="U290" t="str">
            <v xml:space="preserve"> </v>
          </cell>
        </row>
        <row r="291">
          <cell r="A291" t="str">
            <v>Agriculture</v>
          </cell>
          <cell r="C291">
            <v>24.851550472839222</v>
          </cell>
          <cell r="D291">
            <v>-16.875110093359169</v>
          </cell>
          <cell r="E291">
            <v>-13.138376774740411</v>
          </cell>
          <cell r="F291">
            <v>36.106367406684583</v>
          </cell>
          <cell r="G291">
            <v>-7.9763398458505002</v>
          </cell>
          <cell r="H291">
            <v>1.8309310479158736</v>
          </cell>
          <cell r="I291">
            <v>17.827084927314441</v>
          </cell>
          <cell r="J291">
            <v>7.0454545454545547</v>
          </cell>
          <cell r="K291">
            <v>0.92508340915982146</v>
          </cell>
          <cell r="L291">
            <v>-8.6250939143501135</v>
          </cell>
          <cell r="M291">
            <v>44.449925999013338</v>
          </cell>
          <cell r="N291">
            <v>-5.3278688524590283</v>
          </cell>
          <cell r="O291">
            <v>15.41606541606544</v>
          </cell>
          <cell r="P291">
            <v>-12.48176703479893</v>
          </cell>
          <cell r="Q291">
            <v>9.2261904761904656</v>
          </cell>
          <cell r="R291">
            <v>-6.9318801089918285</v>
          </cell>
          <cell r="S291">
            <v>-32.533083499238792</v>
          </cell>
          <cell r="T291">
            <v>42.21489324770009</v>
          </cell>
          <cell r="U291">
            <v>-3.9790064689369076</v>
          </cell>
        </row>
        <row r="292">
          <cell r="A292" t="str">
            <v xml:space="preserve">  Crops</v>
          </cell>
          <cell r="C292">
            <v>31.747430249632913</v>
          </cell>
          <cell r="D292">
            <v>-17.632634864021391</v>
          </cell>
          <cell r="E292">
            <v>-16.129905277401903</v>
          </cell>
          <cell r="F292">
            <v>48.854469183607605</v>
          </cell>
          <cell r="G292">
            <v>-8.9312811619336578</v>
          </cell>
          <cell r="H292">
            <v>2.0709354915496414</v>
          </cell>
          <cell r="I292">
            <v>18.773320895522371</v>
          </cell>
          <cell r="J292">
            <v>4.6141763204398112</v>
          </cell>
          <cell r="K292">
            <v>9.3843843843832708E-2</v>
          </cell>
          <cell r="L292">
            <v>-11.28820551284454</v>
          </cell>
          <cell r="M292">
            <v>55.781018812090451</v>
          </cell>
          <cell r="N292">
            <v>-7.2184531886024477</v>
          </cell>
          <cell r="O292">
            <v>17.739105001462431</v>
          </cell>
          <cell r="P292">
            <v>-15.712333871568751</v>
          </cell>
          <cell r="Q292">
            <v>10.359563807839667</v>
          </cell>
          <cell r="R292">
            <v>-9.5473360929363089</v>
          </cell>
          <cell r="S292">
            <v>-42.692648361381757</v>
          </cell>
          <cell r="T292">
            <v>60.510046367851665</v>
          </cell>
          <cell r="U292">
            <v>-6.1145883485796855</v>
          </cell>
        </row>
        <row r="293">
          <cell r="A293" t="str">
            <v xml:space="preserve">    Bananas</v>
          </cell>
          <cell r="C293">
            <v>53.039215686274524</v>
          </cell>
          <cell r="D293">
            <v>-56.88661114670083</v>
          </cell>
          <cell r="E293">
            <v>-41.010401188707277</v>
          </cell>
          <cell r="F293">
            <v>299.49622166246849</v>
          </cell>
          <cell r="G293">
            <v>-50.441361916771754</v>
          </cell>
          <cell r="H293">
            <v>3.9440203562340903</v>
          </cell>
          <cell r="I293">
            <v>29.865361077111373</v>
          </cell>
          <cell r="J293">
            <v>49.670122525918956</v>
          </cell>
          <cell r="K293">
            <v>-31.801007556675064</v>
          </cell>
          <cell r="L293">
            <v>13.296398891966765</v>
          </cell>
          <cell r="M293">
            <v>212.30643846780768</v>
          </cell>
          <cell r="N293">
            <v>-5.8194154488517613</v>
          </cell>
          <cell r="O293">
            <v>37.323358270989182</v>
          </cell>
          <cell r="P293">
            <v>-26.937046004842614</v>
          </cell>
          <cell r="Q293">
            <v>22.50759458713063</v>
          </cell>
          <cell r="R293">
            <v>-15.532010820559062</v>
          </cell>
          <cell r="S293">
            <v>-55.084067253803035</v>
          </cell>
          <cell r="T293">
            <v>63.042186571598371</v>
          </cell>
          <cell r="U293">
            <v>-9.4023323615160415</v>
          </cell>
        </row>
        <row r="294">
          <cell r="A294" t="str">
            <v xml:space="preserve">    Other Crops</v>
          </cell>
          <cell r="C294">
            <v>22.641509433962259</v>
          </cell>
          <cell r="D294">
            <v>3.3162393162393222</v>
          </cell>
          <cell r="E294">
            <v>-10.589013898080735</v>
          </cell>
          <cell r="F294">
            <v>12.028127313101411</v>
          </cell>
          <cell r="G294">
            <v>12.817971589032041</v>
          </cell>
          <cell r="H294">
            <v>1.6398243045388172</v>
          </cell>
          <cell r="I294">
            <v>16.16248919619705</v>
          </cell>
          <cell r="J294">
            <v>-7.2420634920634992</v>
          </cell>
          <cell r="K294">
            <v>13.636363636363647</v>
          </cell>
          <cell r="L294">
            <v>-17.552941176470593</v>
          </cell>
          <cell r="M294">
            <v>0.97031963470319837</v>
          </cell>
          <cell r="N294">
            <v>-8.733747880158294</v>
          </cell>
          <cell r="O294">
            <v>-4.1498916073087644</v>
          </cell>
          <cell r="P294">
            <v>2.2617124394184174</v>
          </cell>
          <cell r="Q294">
            <v>-3.5387045813585982</v>
          </cell>
          <cell r="R294">
            <v>-0.85162135604324174</v>
          </cell>
          <cell r="S294">
            <v>-27.353815659068392</v>
          </cell>
          <cell r="T294">
            <v>58.572078217371541</v>
          </cell>
          <cell r="U294">
            <v>-3.5273874390593596</v>
          </cell>
        </row>
        <row r="295">
          <cell r="A295" t="str">
            <v xml:space="preserve">  Livestock</v>
          </cell>
          <cell r="C295">
            <v>14.181818181818183</v>
          </cell>
          <cell r="D295">
            <v>-9.8726114649681502</v>
          </cell>
          <cell r="E295">
            <v>-2.8268551236749095</v>
          </cell>
          <cell r="F295">
            <v>-10.909090909090901</v>
          </cell>
          <cell r="G295">
            <v>3.2653061224489743</v>
          </cell>
          <cell r="H295">
            <v>-3.1620553359683612</v>
          </cell>
          <cell r="I295">
            <v>6.5306122448979487</v>
          </cell>
          <cell r="J295">
            <v>45.977011494252885</v>
          </cell>
          <cell r="K295">
            <v>2.887139107611536</v>
          </cell>
          <cell r="L295">
            <v>-5.1020408163265252</v>
          </cell>
          <cell r="M295">
            <v>3.2258064516129004</v>
          </cell>
          <cell r="N295">
            <v>2.8645833333333481</v>
          </cell>
          <cell r="O295">
            <v>3.0379746835442978</v>
          </cell>
          <cell r="P295">
            <v>3.1941031941031817</v>
          </cell>
          <cell r="Q295">
            <v>3.0952380952380842</v>
          </cell>
          <cell r="R295">
            <v>3.2332563510392598</v>
          </cell>
          <cell r="S295">
            <v>2.9082774049216997</v>
          </cell>
          <cell r="T295">
            <v>2.8260869565217561</v>
          </cell>
          <cell r="U295">
            <v>2.7484143763213398</v>
          </cell>
        </row>
        <row r="296">
          <cell r="A296" t="str">
            <v xml:space="preserve">  Forestry</v>
          </cell>
          <cell r="C296">
            <v>-1.4705882352941013</v>
          </cell>
          <cell r="D296">
            <v>-5.9701492537313499</v>
          </cell>
          <cell r="E296">
            <v>-20.63492063492064</v>
          </cell>
          <cell r="F296">
            <v>-12</v>
          </cell>
          <cell r="G296">
            <v>-29.545454545454554</v>
          </cell>
          <cell r="H296">
            <v>3.2258064516129226</v>
          </cell>
          <cell r="I296">
            <v>6.2499999999999778</v>
          </cell>
          <cell r="J296">
            <v>8.8235294117646959</v>
          </cell>
          <cell r="K296">
            <v>2.7027027027027195</v>
          </cell>
          <cell r="L296">
            <v>2.631578947368407</v>
          </cell>
          <cell r="M296">
            <v>2.564102564102555</v>
          </cell>
          <cell r="N296">
            <v>2.5000000000000133</v>
          </cell>
          <cell r="O296">
            <v>2.4390243902439046</v>
          </cell>
          <cell r="P296">
            <v>2.3809523809523725</v>
          </cell>
          <cell r="Q296">
            <v>2.3255813953488413</v>
          </cell>
          <cell r="R296">
            <v>2.2727272727272707</v>
          </cell>
          <cell r="S296">
            <v>2.2222222222222365</v>
          </cell>
          <cell r="T296">
            <v>2.1739130434782483</v>
          </cell>
          <cell r="U296">
            <v>2.1276595744680771</v>
          </cell>
        </row>
        <row r="297">
          <cell r="A297" t="str">
            <v xml:space="preserve">  Fishing</v>
          </cell>
          <cell r="C297">
            <v>4.3478260869565188</v>
          </cell>
          <cell r="D297">
            <v>-26.470588235294123</v>
          </cell>
          <cell r="E297">
            <v>25</v>
          </cell>
          <cell r="F297">
            <v>10.133333333333328</v>
          </cell>
          <cell r="G297">
            <v>12.106537530266337</v>
          </cell>
          <cell r="H297">
            <v>1.7278617710583255</v>
          </cell>
          <cell r="I297">
            <v>20.594479830148614</v>
          </cell>
          <cell r="J297">
            <v>10.2112676056338</v>
          </cell>
          <cell r="K297">
            <v>6.0702875399361034</v>
          </cell>
          <cell r="L297">
            <v>6.1746987951807331</v>
          </cell>
          <cell r="M297">
            <v>6.3829787234042534</v>
          </cell>
          <cell r="N297">
            <v>6.133333333333324</v>
          </cell>
          <cell r="O297">
            <v>6.281407035175901</v>
          </cell>
          <cell r="P297">
            <v>5.5555555555555358</v>
          </cell>
          <cell r="Q297">
            <v>5.8230683090705337</v>
          </cell>
          <cell r="R297">
            <v>6.1375661375661306</v>
          </cell>
          <cell r="S297">
            <v>9.3718843469591242</v>
          </cell>
          <cell r="T297">
            <v>5.7429352780309806</v>
          </cell>
          <cell r="U297">
            <v>3.0172413793103425</v>
          </cell>
        </row>
        <row r="299">
          <cell r="A299" t="str">
            <v>Mining &amp; Quarrying</v>
          </cell>
          <cell r="C299">
            <v>-11.111111111111105</v>
          </cell>
          <cell r="D299">
            <v>21.42857142857142</v>
          </cell>
          <cell r="E299">
            <v>2.9411764705882248</v>
          </cell>
          <cell r="F299">
            <v>4.2857142857142927</v>
          </cell>
          <cell r="G299">
            <v>0</v>
          </cell>
          <cell r="H299">
            <v>9.5890410958904262</v>
          </cell>
          <cell r="I299">
            <v>0</v>
          </cell>
          <cell r="J299">
            <v>2.4999999999999911</v>
          </cell>
          <cell r="K299">
            <v>12.195121951219523</v>
          </cell>
          <cell r="L299">
            <v>9.7826086956521721</v>
          </cell>
          <cell r="M299">
            <v>4.9504950495049549</v>
          </cell>
          <cell r="N299">
            <v>6.6037735849056478</v>
          </cell>
          <cell r="O299">
            <v>7.9646017699115168</v>
          </cell>
          <cell r="P299">
            <v>7.3770491803278659</v>
          </cell>
          <cell r="Q299">
            <v>9.1603053435114425</v>
          </cell>
          <cell r="R299">
            <v>19.580419580419584</v>
          </cell>
          <cell r="S299">
            <v>7.0175438596491224</v>
          </cell>
          <cell r="T299">
            <v>4.9180327868852292</v>
          </cell>
          <cell r="U299">
            <v>-6.7708333333333259</v>
          </cell>
        </row>
        <row r="301">
          <cell r="A301" t="str">
            <v>Manufacturing</v>
          </cell>
          <cell r="C301">
            <v>50.068212824010907</v>
          </cell>
          <cell r="D301">
            <v>19.227272727272737</v>
          </cell>
          <cell r="E301">
            <v>5.18490278307282</v>
          </cell>
          <cell r="F301">
            <v>1.8484958318231381</v>
          </cell>
          <cell r="G301">
            <v>5.9074733096085463</v>
          </cell>
          <cell r="H301">
            <v>2.620967741935476</v>
          </cell>
          <cell r="I301">
            <v>8.5134250163719791</v>
          </cell>
          <cell r="J301">
            <v>1.0863005431502648</v>
          </cell>
          <cell r="K301">
            <v>6.089552238805962</v>
          </cell>
          <cell r="L301">
            <v>9.172763083849178</v>
          </cell>
          <cell r="M301">
            <v>5.025773195876293</v>
          </cell>
          <cell r="N301">
            <v>12.515337423312879</v>
          </cell>
          <cell r="O301">
            <v>-16.008724100327164</v>
          </cell>
          <cell r="P301">
            <v>0.49337834328746499</v>
          </cell>
          <cell r="Q301">
            <v>15.968992248062008</v>
          </cell>
          <cell r="R301">
            <v>-3.9661319073083789</v>
          </cell>
          <cell r="S301">
            <v>-0.51044083526682327</v>
          </cell>
          <cell r="T301">
            <v>1.0027985074626766</v>
          </cell>
          <cell r="U301">
            <v>4.271530824289993</v>
          </cell>
        </row>
        <row r="303">
          <cell r="A303" t="str">
            <v>Electricity &amp; Water</v>
          </cell>
          <cell r="C303">
            <v>13.909774436090228</v>
          </cell>
          <cell r="D303">
            <v>11.551155115511547</v>
          </cell>
          <cell r="E303">
            <v>-0.78895463510846309</v>
          </cell>
          <cell r="F303">
            <v>4.6719681908548694</v>
          </cell>
          <cell r="G303">
            <v>5.3181386514719931</v>
          </cell>
          <cell r="H303">
            <v>-2.6149684400360584</v>
          </cell>
          <cell r="I303">
            <v>11.66666666666667</v>
          </cell>
          <cell r="J303">
            <v>10.033167495854055</v>
          </cell>
          <cell r="K303">
            <v>11.906556141672953</v>
          </cell>
          <cell r="L303">
            <v>8.0134680134680067</v>
          </cell>
          <cell r="M303">
            <v>12.468827930174564</v>
          </cell>
          <cell r="N303">
            <v>11.529933481152987</v>
          </cell>
          <cell r="O303">
            <v>7.1570576540755493</v>
          </cell>
          <cell r="P303">
            <v>3.9424860853432442</v>
          </cell>
          <cell r="Q303">
            <v>7.7643908969210029</v>
          </cell>
          <cell r="R303">
            <v>2.1118012422360222</v>
          </cell>
          <cell r="S303">
            <v>5.2311435523114236</v>
          </cell>
          <cell r="T303">
            <v>8.0539499036608841</v>
          </cell>
          <cell r="U303">
            <v>4.4222539229672009</v>
          </cell>
        </row>
        <row r="304">
          <cell r="A304" t="str">
            <v xml:space="preserve"> Electricity</v>
          </cell>
          <cell r="C304">
            <v>16.104294478527613</v>
          </cell>
          <cell r="D304">
            <v>13.870541611624819</v>
          </cell>
          <cell r="E304">
            <v>-2.3201856148491795</v>
          </cell>
          <cell r="F304">
            <v>4.1567695961995277</v>
          </cell>
          <cell r="G304">
            <v>5.587229190421894</v>
          </cell>
          <cell r="H304">
            <v>-2.1598272138228847</v>
          </cell>
          <cell r="I304">
            <v>13.907284768211925</v>
          </cell>
          <cell r="J304">
            <v>11.43410852713178</v>
          </cell>
          <cell r="K304">
            <v>8.6086956521739246</v>
          </cell>
          <cell r="L304">
            <v>10.248198558847065</v>
          </cell>
          <cell r="M304">
            <v>12.200435729847502</v>
          </cell>
          <cell r="N304">
            <v>11.456310679611658</v>
          </cell>
          <cell r="O304">
            <v>8.3623693379790929</v>
          </cell>
          <cell r="P304">
            <v>3.9121114683815739</v>
          </cell>
          <cell r="Q304">
            <v>8.5095410005157301</v>
          </cell>
          <cell r="R304">
            <v>0.66539923954371805</v>
          </cell>
          <cell r="S304">
            <v>4.7214353163361755</v>
          </cell>
          <cell r="T304">
            <v>9.28764652840397</v>
          </cell>
          <cell r="U304">
            <v>4.9917491749174925</v>
          </cell>
        </row>
        <row r="305">
          <cell r="A305" t="str">
            <v xml:space="preserve"> Water</v>
          </cell>
          <cell r="C305">
            <v>4.1095890410958846</v>
          </cell>
          <cell r="D305">
            <v>0</v>
          </cell>
          <cell r="E305">
            <v>7.8947368421052655</v>
          </cell>
          <cell r="F305">
            <v>7.3170731707317138</v>
          </cell>
          <cell r="G305">
            <v>3.9772727272727293</v>
          </cell>
          <cell r="H305">
            <v>-4.9180327868852514</v>
          </cell>
          <cell r="I305">
            <v>0</v>
          </cell>
          <cell r="J305">
            <v>1.7241379310344751</v>
          </cell>
          <cell r="K305">
            <v>33.333333333333329</v>
          </cell>
          <cell r="L305">
            <v>-3.8135593220338881</v>
          </cell>
          <cell r="M305">
            <v>14.096916299559471</v>
          </cell>
          <cell r="N305">
            <v>11.969111969111967</v>
          </cell>
          <cell r="O305">
            <v>0</v>
          </cell>
          <cell r="P305">
            <v>4.1379310344827669</v>
          </cell>
          <cell r="Q305">
            <v>2.9801324503311299</v>
          </cell>
          <cell r="R305">
            <v>11.897106109324774</v>
          </cell>
          <cell r="S305">
            <v>8.333333333333325</v>
          </cell>
          <cell r="T305">
            <v>0.79575596816976457</v>
          </cell>
          <cell r="U305">
            <v>0.78947368421053987</v>
          </cell>
        </row>
        <row r="307">
          <cell r="A307" t="str">
            <v>Construction</v>
          </cell>
          <cell r="C307">
            <v>-12.431941923774946</v>
          </cell>
          <cell r="D307">
            <v>19.637305699481857</v>
          </cell>
          <cell r="E307">
            <v>5.8466868774361247</v>
          </cell>
          <cell r="F307">
            <v>1.8821603927986708</v>
          </cell>
          <cell r="G307">
            <v>0.96385542168675453</v>
          </cell>
          <cell r="H307">
            <v>6.0063643595863025</v>
          </cell>
          <cell r="I307">
            <v>-0.97560975609755074</v>
          </cell>
          <cell r="J307">
            <v>2.9556650246305383</v>
          </cell>
          <cell r="K307">
            <v>14.979757085020239</v>
          </cell>
          <cell r="L307">
            <v>12.804097311139584</v>
          </cell>
          <cell r="M307">
            <v>3.5471055618615299</v>
          </cell>
          <cell r="N307">
            <v>7.3718827075911042</v>
          </cell>
          <cell r="O307">
            <v>7.9122001020929034</v>
          </cell>
          <cell r="P307">
            <v>5.9129612109744656</v>
          </cell>
          <cell r="Q307">
            <v>7.1013845466726178</v>
          </cell>
          <cell r="R307">
            <v>6.0675562969140895</v>
          </cell>
          <cell r="S307">
            <v>2.8897188912915484</v>
          </cell>
          <cell r="T307">
            <v>3.3053114252961313</v>
          </cell>
          <cell r="U307">
            <v>-8.0081375994081725</v>
          </cell>
        </row>
        <row r="309">
          <cell r="A309" t="str">
            <v>Wholesale &amp; Retail Trade</v>
          </cell>
          <cell r="C309">
            <v>6.1115355233002377</v>
          </cell>
          <cell r="D309">
            <v>-6.1195104391648769</v>
          </cell>
          <cell r="E309">
            <v>8.4355828220858964</v>
          </cell>
          <cell r="F309">
            <v>-11.31541725601133</v>
          </cell>
          <cell r="G309">
            <v>14.593301435406691</v>
          </cell>
          <cell r="H309">
            <v>2.1920668058455162</v>
          </cell>
          <cell r="I309">
            <v>4.2560435818862707</v>
          </cell>
          <cell r="J309">
            <v>7.8053559764859504</v>
          </cell>
          <cell r="K309">
            <v>8.8155104513783833</v>
          </cell>
          <cell r="L309">
            <v>9.1870824053452047</v>
          </cell>
          <cell r="M309">
            <v>9.1024987251402401</v>
          </cell>
          <cell r="N309">
            <v>9.418088338396835</v>
          </cell>
          <cell r="O309">
            <v>10.422896198205912</v>
          </cell>
          <cell r="P309">
            <v>8.085106382978724</v>
          </cell>
          <cell r="Q309">
            <v>8.142448103078026</v>
          </cell>
          <cell r="R309">
            <v>9.515141486016887</v>
          </cell>
          <cell r="S309">
            <v>7.9933514656995941</v>
          </cell>
          <cell r="T309">
            <v>6.8840072757800463</v>
          </cell>
          <cell r="U309">
            <v>2.1206964262338035</v>
          </cell>
        </row>
        <row r="311">
          <cell r="A311" t="str">
            <v>Hotels &amp; Restaurants</v>
          </cell>
          <cell r="C311">
            <v>27.499999999999993</v>
          </cell>
          <cell r="D311">
            <v>18.382352941176471</v>
          </cell>
          <cell r="E311">
            <v>26.708074534161486</v>
          </cell>
          <cell r="F311">
            <v>-12.418300653594772</v>
          </cell>
          <cell r="G311">
            <v>4.2910447761193904</v>
          </cell>
          <cell r="H311">
            <v>6.2611806797853387</v>
          </cell>
          <cell r="I311">
            <v>0.16835016835017313</v>
          </cell>
          <cell r="J311">
            <v>5.3781512605041826</v>
          </cell>
          <cell r="K311">
            <v>6.5390749601275999</v>
          </cell>
          <cell r="L311">
            <v>18.413173652694613</v>
          </cell>
          <cell r="M311">
            <v>5.3097345132743445</v>
          </cell>
          <cell r="N311">
            <v>7.9231692677070864</v>
          </cell>
          <cell r="O311">
            <v>12.347052280311456</v>
          </cell>
          <cell r="P311">
            <v>8.9108910891089188</v>
          </cell>
          <cell r="Q311">
            <v>6.6363636363636402</v>
          </cell>
          <cell r="R311">
            <v>6.3086104006820243</v>
          </cell>
          <cell r="S311">
            <v>-3.0473135525260653</v>
          </cell>
          <cell r="T311">
            <v>10.504549214226632</v>
          </cell>
          <cell r="U311">
            <v>-1.3473053892215536</v>
          </cell>
        </row>
        <row r="313">
          <cell r="A313" t="str">
            <v>Transport</v>
          </cell>
          <cell r="C313">
            <v>13.715710723192043</v>
          </cell>
          <cell r="D313">
            <v>4.6052631578947345</v>
          </cell>
          <cell r="E313">
            <v>16.855345911949659</v>
          </cell>
          <cell r="F313">
            <v>6.6379619662719769</v>
          </cell>
          <cell r="G313">
            <v>9.825033647375502</v>
          </cell>
          <cell r="H313">
            <v>13.633578431372539</v>
          </cell>
          <cell r="I313">
            <v>9.4095443515772601</v>
          </cell>
          <cell r="J313">
            <v>-0.54213898472152966</v>
          </cell>
          <cell r="K313">
            <v>7.8295341922695716</v>
          </cell>
          <cell r="L313">
            <v>10.753676470588246</v>
          </cell>
          <cell r="M313">
            <v>9.8755186721991794</v>
          </cell>
          <cell r="N313">
            <v>1.0574018126888074</v>
          </cell>
          <cell r="O313">
            <v>15.676382660687604</v>
          </cell>
          <cell r="P313">
            <v>0.16152479405588949</v>
          </cell>
          <cell r="Q313">
            <v>0.53217223028545479</v>
          </cell>
          <cell r="R313">
            <v>-0.67372473532242294</v>
          </cell>
          <cell r="S313">
            <v>0.50064599483203853</v>
          </cell>
          <cell r="T313">
            <v>8.0507793668648695</v>
          </cell>
          <cell r="U313">
            <v>2.7067221891730942</v>
          </cell>
        </row>
        <row r="314">
          <cell r="A314" t="str">
            <v xml:space="preserve">  Road</v>
          </cell>
          <cell r="C314">
            <v>15.837479270315091</v>
          </cell>
          <cell r="D314">
            <v>12.025769506084472</v>
          </cell>
          <cell r="E314">
            <v>12.651757188498403</v>
          </cell>
          <cell r="F314">
            <v>9.5292115711854706</v>
          </cell>
          <cell r="G314">
            <v>9.6841015018125365</v>
          </cell>
          <cell r="H314">
            <v>16.666666666666675</v>
          </cell>
          <cell r="I314">
            <v>4.7753945770942829</v>
          </cell>
          <cell r="J314">
            <v>2.5106218617226617</v>
          </cell>
          <cell r="K314">
            <v>7.0459683496608916</v>
          </cell>
          <cell r="L314">
            <v>6.5117916226680839</v>
          </cell>
          <cell r="M314">
            <v>8.6582947785855957</v>
          </cell>
          <cell r="N314">
            <v>4.1058394160583767</v>
          </cell>
          <cell r="O314">
            <v>20.011685655857448</v>
          </cell>
          <cell r="P314">
            <v>0.19474196689386325</v>
          </cell>
          <cell r="Q314">
            <v>0.72886297376093534</v>
          </cell>
          <cell r="R314">
            <v>0</v>
          </cell>
          <cell r="S314">
            <v>5.3304389773275451</v>
          </cell>
          <cell r="T314">
            <v>3.8928326081978382</v>
          </cell>
          <cell r="U314">
            <v>1.2563367864227404</v>
          </cell>
        </row>
        <row r="315">
          <cell r="A315" t="str">
            <v xml:space="preserve">  Sea</v>
          </cell>
          <cell r="C315">
            <v>7.1161048689138529</v>
          </cell>
          <cell r="D315">
            <v>-9.0909090909090828</v>
          </cell>
          <cell r="E315">
            <v>11.923076923076925</v>
          </cell>
          <cell r="F315">
            <v>1.2027491408934665</v>
          </cell>
          <cell r="G315">
            <v>17.657045840407481</v>
          </cell>
          <cell r="H315">
            <v>13.131313131313128</v>
          </cell>
          <cell r="I315">
            <v>28.061224489795912</v>
          </cell>
          <cell r="J315">
            <v>-9.3625498007968044</v>
          </cell>
          <cell r="K315">
            <v>8.5714285714285854</v>
          </cell>
          <cell r="L315">
            <v>28.643724696356276</v>
          </cell>
          <cell r="M315">
            <v>13.139260424862309</v>
          </cell>
          <cell r="N315">
            <v>-7.3713490959666288</v>
          </cell>
          <cell r="O315">
            <v>7.057057057057059</v>
          </cell>
          <cell r="P315">
            <v>-3.436185133239833</v>
          </cell>
          <cell r="Q315">
            <v>-0.79883805374001415</v>
          </cell>
          <cell r="R315">
            <v>-3.2210834553440648</v>
          </cell>
          <cell r="S315">
            <v>-14.523449319213311</v>
          </cell>
          <cell r="T315">
            <v>24.336283185840713</v>
          </cell>
          <cell r="U315">
            <v>10.676156583629904</v>
          </cell>
        </row>
        <row r="316">
          <cell r="A316" t="str">
            <v xml:space="preserve">  Air</v>
          </cell>
          <cell r="C316">
            <v>17.35849056603773</v>
          </cell>
          <cell r="D316">
            <v>-3.5369774919614128</v>
          </cell>
          <cell r="E316">
            <v>47.333333333333336</v>
          </cell>
          <cell r="F316">
            <v>2.2624434389140191</v>
          </cell>
          <cell r="G316">
            <v>0.22123893805310324</v>
          </cell>
          <cell r="H316">
            <v>0.22075055187638082</v>
          </cell>
          <cell r="I316">
            <v>2.4229074889867919</v>
          </cell>
          <cell r="J316">
            <v>1.5053763440860068</v>
          </cell>
          <cell r="K316">
            <v>10.805084745762716</v>
          </cell>
          <cell r="L316">
            <v>0</v>
          </cell>
          <cell r="M316">
            <v>8.9866156787762783</v>
          </cell>
          <cell r="N316">
            <v>4.7368421052631504</v>
          </cell>
          <cell r="O316">
            <v>10.050251256281406</v>
          </cell>
          <cell r="P316">
            <v>7.7625570776255648</v>
          </cell>
          <cell r="Q316">
            <v>1.9774011299434902</v>
          </cell>
          <cell r="R316">
            <v>0.27700831024930483</v>
          </cell>
          <cell r="S316">
            <v>0.27624309392264568</v>
          </cell>
          <cell r="T316">
            <v>7.713498622589543</v>
          </cell>
          <cell r="U316">
            <v>-3.1969309462915652</v>
          </cell>
        </row>
        <row r="318">
          <cell r="A318" t="str">
            <v>Communications</v>
          </cell>
          <cell r="C318">
            <v>28.317152103559874</v>
          </cell>
          <cell r="D318">
            <v>39.722572509457763</v>
          </cell>
          <cell r="E318">
            <v>-15.523465703971128</v>
          </cell>
          <cell r="F318">
            <v>25.854700854700873</v>
          </cell>
          <cell r="G318">
            <v>4.0747028862478718</v>
          </cell>
          <cell r="H318">
            <v>-4.5676998368678667</v>
          </cell>
          <cell r="I318">
            <v>-5.3846153846153761</v>
          </cell>
          <cell r="J318">
            <v>27.732610659439906</v>
          </cell>
          <cell r="K318">
            <v>32.390381895332411</v>
          </cell>
          <cell r="L318">
            <v>23.71794871794868</v>
          </cell>
          <cell r="M318">
            <v>25.345423143350622</v>
          </cell>
          <cell r="N318">
            <v>-2.3768515328969952</v>
          </cell>
          <cell r="O318">
            <v>9.456598447424124</v>
          </cell>
          <cell r="P318">
            <v>21.018697614442281</v>
          </cell>
          <cell r="Q318">
            <v>1.7847629195524739</v>
          </cell>
          <cell r="R318">
            <v>1.9628369536770496</v>
          </cell>
          <cell r="S318">
            <v>3.5164271047227968</v>
          </cell>
          <cell r="T318">
            <v>0.91743119266056716</v>
          </cell>
          <cell r="U318">
            <v>12.014742014742019</v>
          </cell>
        </row>
        <row r="319">
          <cell r="A319" t="str">
            <v xml:space="preserve">  Cable &amp; Wireless</v>
          </cell>
          <cell r="C319">
            <v>28.308207705192643</v>
          </cell>
          <cell r="D319">
            <v>40.078328981723232</v>
          </cell>
          <cell r="E319">
            <v>-16.02982292637466</v>
          </cell>
          <cell r="F319">
            <v>26.304106548279705</v>
          </cell>
          <cell r="G319">
            <v>3.5149384885764468</v>
          </cell>
          <cell r="H319">
            <v>-4.9235993208828539</v>
          </cell>
          <cell r="I319">
            <v>-5.6249999999999911</v>
          </cell>
          <cell r="J319">
            <v>25.543992431409634</v>
          </cell>
          <cell r="K319">
            <v>34.513941220798806</v>
          </cell>
          <cell r="L319">
            <v>23.697478991596622</v>
          </cell>
          <cell r="M319">
            <v>25.362318840579711</v>
          </cell>
          <cell r="N319">
            <v>-3.6488439306358256</v>
          </cell>
          <cell r="O319">
            <v>9.4863142107236555</v>
          </cell>
          <cell r="P319">
            <v>21.746575342465757</v>
          </cell>
          <cell r="Q319">
            <v>3.459915611814357</v>
          </cell>
          <cell r="R319">
            <v>2.3654159869494151</v>
          </cell>
          <cell r="S319">
            <v>0.58432934926957447</v>
          </cell>
          <cell r="T319">
            <v>0.87140216530237069</v>
          </cell>
          <cell r="U319">
            <v>15.523560209424092</v>
          </cell>
        </row>
        <row r="320">
          <cell r="A320" t="str">
            <v xml:space="preserve">  Post Office</v>
          </cell>
          <cell r="C320">
            <v>28.57142857142858</v>
          </cell>
          <cell r="D320">
            <v>29.629629629629605</v>
          </cell>
          <cell r="E320">
            <v>0</v>
          </cell>
          <cell r="F320">
            <v>14.285714285714302</v>
          </cell>
          <cell r="G320">
            <v>19.999999999999996</v>
          </cell>
          <cell r="H320">
            <v>4.1666666666666741</v>
          </cell>
          <cell r="I320">
            <v>0</v>
          </cell>
          <cell r="J320">
            <v>74</v>
          </cell>
          <cell r="K320">
            <v>0</v>
          </cell>
          <cell r="L320">
            <v>24.137931034482762</v>
          </cell>
          <cell r="M320">
            <v>25</v>
          </cell>
          <cell r="N320">
            <v>23.703703703703695</v>
          </cell>
          <cell r="O320">
            <v>8.982035928143727</v>
          </cell>
          <cell r="P320">
            <v>9.3406593406593288</v>
          </cell>
          <cell r="Q320">
            <v>-28.140703517587941</v>
          </cell>
          <cell r="R320">
            <v>-8.3916083916083846</v>
          </cell>
          <cell r="S320">
            <v>87.78625954198472</v>
          </cell>
          <cell r="T320">
            <v>1.6260162601626105</v>
          </cell>
          <cell r="U320">
            <v>-41.6</v>
          </cell>
        </row>
        <row r="322">
          <cell r="A322" t="str">
            <v>Banks &amp; Insurance</v>
          </cell>
          <cell r="C322">
            <v>15.676795580110504</v>
          </cell>
          <cell r="D322">
            <v>4.8358208955223914</v>
          </cell>
          <cell r="E322">
            <v>-2.2779043280182321</v>
          </cell>
          <cell r="F322">
            <v>0.11655011655011815</v>
          </cell>
          <cell r="G322">
            <v>12.980209545983712</v>
          </cell>
          <cell r="H322">
            <v>6.2854198866563848</v>
          </cell>
          <cell r="I322">
            <v>6.2530295685894188</v>
          </cell>
          <cell r="J322">
            <v>2.4635036496350349</v>
          </cell>
          <cell r="K322">
            <v>7.3463935886019627</v>
          </cell>
          <cell r="L322">
            <v>9.4981335545416989</v>
          </cell>
          <cell r="M322">
            <v>15.719696969696951</v>
          </cell>
          <cell r="N322">
            <v>6.7430441898526983</v>
          </cell>
          <cell r="O322">
            <v>6.2557497700092002</v>
          </cell>
          <cell r="P322">
            <v>1.9624819624819656</v>
          </cell>
          <cell r="Q322">
            <v>3.7928106425134445</v>
          </cell>
          <cell r="R322">
            <v>2.6724843196072934</v>
          </cell>
          <cell r="S322">
            <v>4.7011952191235107</v>
          </cell>
          <cell r="T322">
            <v>7.4835109081684559</v>
          </cell>
          <cell r="U322">
            <v>6.5140429549209067</v>
          </cell>
        </row>
        <row r="323">
          <cell r="A323" t="str">
            <v xml:space="preserve">  Banks</v>
          </cell>
          <cell r="C323">
            <v>17.672790901137358</v>
          </cell>
          <cell r="D323">
            <v>5.1301115241635831</v>
          </cell>
          <cell r="E323">
            <v>-4.1018387553040991</v>
          </cell>
          <cell r="F323">
            <v>-1.8436578171091456</v>
          </cell>
          <cell r="G323">
            <v>14.049586776859503</v>
          </cell>
          <cell r="H323">
            <v>5.1383399209486313</v>
          </cell>
          <cell r="I323">
            <v>7.8947368421052433</v>
          </cell>
          <cell r="J323">
            <v>3.0197444831591147</v>
          </cell>
          <cell r="K323">
            <v>7.8354002254791499</v>
          </cell>
          <cell r="L323">
            <v>11.970726607422911</v>
          </cell>
          <cell r="M323">
            <v>18.067226890756281</v>
          </cell>
          <cell r="N323">
            <v>7.3151443258204774</v>
          </cell>
          <cell r="O323">
            <v>7.2955047899778913</v>
          </cell>
          <cell r="P323">
            <v>1.8543956043955978</v>
          </cell>
          <cell r="Q323">
            <v>4.012137559002027</v>
          </cell>
          <cell r="R323">
            <v>2.593192868719596</v>
          </cell>
          <cell r="S323">
            <v>6.1611374407583019</v>
          </cell>
          <cell r="T323">
            <v>6.9940476190476275</v>
          </cell>
          <cell r="U323">
            <v>5.4242002781641041</v>
          </cell>
        </row>
        <row r="324">
          <cell r="A324" t="str">
            <v xml:space="preserve">  Insurance</v>
          </cell>
          <cell r="C324">
            <v>8.196721311475418</v>
          </cell>
          <cell r="D324">
            <v>3.6363636363636376</v>
          </cell>
          <cell r="E324">
            <v>5.2631578947368363</v>
          </cell>
          <cell r="F324">
            <v>7.4999999999999956</v>
          </cell>
          <cell r="G324">
            <v>9.3023255813953654</v>
          </cell>
          <cell r="H324">
            <v>10.401891252955075</v>
          </cell>
          <cell r="I324">
            <v>0.64239828693790635</v>
          </cell>
          <cell r="J324">
            <v>0.42553191489360653</v>
          </cell>
          <cell r="K324">
            <v>5.508474576271194</v>
          </cell>
          <cell r="L324">
            <v>0</v>
          </cell>
          <cell r="M324">
            <v>5.6224899598393385</v>
          </cell>
          <cell r="N324">
            <v>3.9923954372623527</v>
          </cell>
          <cell r="O324">
            <v>1.0968921389396868</v>
          </cell>
          <cell r="P324">
            <v>2.5316455696202445</v>
          </cell>
          <cell r="Q324">
            <v>2.6455026455026509</v>
          </cell>
          <cell r="R324">
            <v>3.0927835051546282</v>
          </cell>
          <cell r="S324">
            <v>-2.9999999999999916</v>
          </cell>
          <cell r="T324">
            <v>10.309278350515449</v>
          </cell>
          <cell r="U324">
            <v>12.616822429906559</v>
          </cell>
        </row>
        <row r="326">
          <cell r="A326" t="str">
            <v>Real Estate &amp; Housing</v>
          </cell>
          <cell r="C326">
            <v>2.0618556701031077</v>
          </cell>
          <cell r="D326">
            <v>1.9191919191919204</v>
          </cell>
          <cell r="E326">
            <v>2.0812685827552135</v>
          </cell>
          <cell r="F326">
            <v>2.038834951456292</v>
          </cell>
          <cell r="G326">
            <v>2.1883920076118057</v>
          </cell>
          <cell r="H326">
            <v>1.9553072625698276</v>
          </cell>
          <cell r="I326">
            <v>1.4611872146118809</v>
          </cell>
          <cell r="J326">
            <v>1.2601260126012592</v>
          </cell>
          <cell r="K326">
            <v>1.244444444444448</v>
          </cell>
          <cell r="L326">
            <v>1.2291483757681965</v>
          </cell>
          <cell r="M326">
            <v>1.3876843018213458</v>
          </cell>
          <cell r="N326">
            <v>1.4542343883661157</v>
          </cell>
          <cell r="O326">
            <v>1.3490725126475533</v>
          </cell>
          <cell r="P326">
            <v>7.4875207986688785</v>
          </cell>
          <cell r="Q326">
            <v>3.9473684210526327</v>
          </cell>
          <cell r="R326">
            <v>4.988830975428149</v>
          </cell>
          <cell r="S326">
            <v>1.8439716312056653</v>
          </cell>
          <cell r="T326">
            <v>1.6016713091921986</v>
          </cell>
          <cell r="U326">
            <v>1.7820424948594926</v>
          </cell>
        </row>
        <row r="328">
          <cell r="A328" t="str">
            <v>Government Services</v>
          </cell>
          <cell r="C328">
            <v>4.6765554182117919</v>
          </cell>
          <cell r="D328">
            <v>5.6878567211178899</v>
          </cell>
          <cell r="E328">
            <v>4.1340782122904818</v>
          </cell>
          <cell r="F328">
            <v>1.9134477825465179</v>
          </cell>
          <cell r="G328">
            <v>1.754693805928742E-2</v>
          </cell>
          <cell r="H328">
            <v>2.0350877192982342</v>
          </cell>
          <cell r="I328">
            <v>3.2324621733149872</v>
          </cell>
          <cell r="J328">
            <v>2.8314457028647544</v>
          </cell>
          <cell r="K328">
            <v>2.8020732102364887</v>
          </cell>
          <cell r="L328">
            <v>3.0723176303765642</v>
          </cell>
          <cell r="M328">
            <v>2.9348822989911261</v>
          </cell>
          <cell r="N328">
            <v>2.9848529848529815</v>
          </cell>
          <cell r="O328">
            <v>0.89401586157169532</v>
          </cell>
          <cell r="P328">
            <v>2.57253108475064</v>
          </cell>
          <cell r="Q328">
            <v>7.9699038595513416</v>
          </cell>
          <cell r="R328">
            <v>6.9170215511678901</v>
          </cell>
          <cell r="S328">
            <v>4.3572721786360846</v>
          </cell>
          <cell r="T328">
            <v>-1.1566042100397134E-2</v>
          </cell>
          <cell r="U328">
            <v>1.5153267784846713</v>
          </cell>
        </row>
        <row r="329">
          <cell r="A329" t="str">
            <v xml:space="preserve">  Central</v>
          </cell>
          <cell r="C329">
            <v>4.459798994974884</v>
          </cell>
          <cell r="D329">
            <v>5.6925235518139772</v>
          </cell>
          <cell r="E329">
            <v>4.1342689171249836</v>
          </cell>
          <cell r="F329">
            <v>1.8940083773447469</v>
          </cell>
          <cell r="G329">
            <v>-5.3619302949059477E-2</v>
          </cell>
          <cell r="H329">
            <v>2.0565092989985656</v>
          </cell>
          <cell r="I329">
            <v>3.206588400210264</v>
          </cell>
          <cell r="J329">
            <v>2.8522920203735147</v>
          </cell>
          <cell r="K329">
            <v>2.7566853747111209</v>
          </cell>
          <cell r="L329">
            <v>3.2610441767068288</v>
          </cell>
          <cell r="M329">
            <v>3.018046048537637</v>
          </cell>
          <cell r="N329">
            <v>3.0202355783751189</v>
          </cell>
          <cell r="O329">
            <v>0.87950747581353461</v>
          </cell>
          <cell r="P329">
            <v>2.5719267654751743</v>
          </cell>
          <cell r="Q329">
            <v>7.9331350049582028</v>
          </cell>
          <cell r="R329">
            <v>6.14253839086496</v>
          </cell>
          <cell r="S329">
            <v>4.5381476443675073</v>
          </cell>
          <cell r="T329">
            <v>-0.16560208185474323</v>
          </cell>
          <cell r="U329">
            <v>1.5995260663506983</v>
          </cell>
        </row>
        <row r="330">
          <cell r="A330" t="str">
            <v xml:space="preserve">  Local</v>
          </cell>
          <cell r="C330">
            <v>4.6153846153846212</v>
          </cell>
          <cell r="D330">
            <v>2.9411764705882248</v>
          </cell>
          <cell r="E330">
            <v>7.1428571428571397</v>
          </cell>
          <cell r="F330">
            <v>2.6666666666666616</v>
          </cell>
          <cell r="G330">
            <v>3.8961038961039085</v>
          </cell>
          <cell r="H330">
            <v>-1.2499999999999956</v>
          </cell>
          <cell r="I330">
            <v>2.5316455696202445</v>
          </cell>
          <cell r="J330">
            <v>2.4691358024691246</v>
          </cell>
          <cell r="K330">
            <v>7.2289156626506035</v>
          </cell>
          <cell r="L330">
            <v>-8.9887640449438209</v>
          </cell>
          <cell r="M330">
            <v>-11.111111111111116</v>
          </cell>
          <cell r="N330">
            <v>1.388888888888884</v>
          </cell>
          <cell r="O330">
            <v>1.3698630136986356</v>
          </cell>
          <cell r="P330">
            <v>1.3513513513513598</v>
          </cell>
          <cell r="Q330">
            <v>15.999999999999993</v>
          </cell>
          <cell r="R330">
            <v>78.160919540229898</v>
          </cell>
          <cell r="S330">
            <v>-3.8709677419354827</v>
          </cell>
          <cell r="T330">
            <v>5.3691275167785379</v>
          </cell>
          <cell r="U330">
            <v>-6.3694267515923659</v>
          </cell>
        </row>
        <row r="331">
          <cell r="A331" t="str">
            <v xml:space="preserve">  NIS</v>
          </cell>
          <cell r="C331">
            <v>84.615384615384599</v>
          </cell>
          <cell r="D331">
            <v>12.500000000000021</v>
          </cell>
          <cell r="E331">
            <v>-3.703703703703709</v>
          </cell>
          <cell r="F331">
            <v>3.8461538461538547</v>
          </cell>
          <cell r="G331">
            <v>3.7037037037036979</v>
          </cell>
          <cell r="H331">
            <v>7.1428571428571397</v>
          </cell>
          <cell r="I331">
            <v>10.000000000000009</v>
          </cell>
          <cell r="J331">
            <v>0</v>
          </cell>
          <cell r="K331">
            <v>0</v>
          </cell>
          <cell r="L331">
            <v>0</v>
          </cell>
          <cell r="M331">
            <v>21.212121212121215</v>
          </cell>
          <cell r="N331">
            <v>0</v>
          </cell>
          <cell r="O331">
            <v>2.4999999999999911</v>
          </cell>
          <cell r="P331">
            <v>4.8780487804878092</v>
          </cell>
          <cell r="Q331">
            <v>0</v>
          </cell>
          <cell r="R331">
            <v>0</v>
          </cell>
          <cell r="S331">
            <v>0</v>
          </cell>
          <cell r="T331">
            <v>11.627906976744185</v>
          </cell>
          <cell r="U331">
            <v>12.500000000000021</v>
          </cell>
        </row>
        <row r="333">
          <cell r="A333" t="str">
            <v>Other Services</v>
          </cell>
          <cell r="C333">
            <v>8.2901554404144928</v>
          </cell>
          <cell r="D333">
            <v>2.3923444976076569</v>
          </cell>
          <cell r="E333">
            <v>6.5420560747663448</v>
          </cell>
          <cell r="F333">
            <v>3.5087719298245723</v>
          </cell>
          <cell r="G333">
            <v>4.0960451977401169</v>
          </cell>
          <cell r="H333">
            <v>1.7639077340569909</v>
          </cell>
          <cell r="I333">
            <v>1.4666666666666606</v>
          </cell>
          <cell r="J333">
            <v>1.1826544021025009</v>
          </cell>
          <cell r="K333">
            <v>1.4285714285714235</v>
          </cell>
          <cell r="L333">
            <v>-42.25352112676056</v>
          </cell>
          <cell r="M333">
            <v>78.048780487804876</v>
          </cell>
          <cell r="N333">
            <v>1.3698630136986356</v>
          </cell>
          <cell r="O333">
            <v>1.3513513513513375</v>
          </cell>
          <cell r="P333">
            <v>1.3333333333333197</v>
          </cell>
          <cell r="Q333">
            <v>1.3157894736842257</v>
          </cell>
          <cell r="R333">
            <v>1.298701298701288</v>
          </cell>
          <cell r="S333">
            <v>1.2820512820512775</v>
          </cell>
          <cell r="T333">
            <v>1.2658227848101333</v>
          </cell>
          <cell r="U333">
            <v>1.2499999999999956</v>
          </cell>
        </row>
        <row r="335">
          <cell r="A335" t="str">
            <v>Less Imputed Service Charge</v>
          </cell>
          <cell r="C335">
            <v>17.687074829931969</v>
          </cell>
          <cell r="D335">
            <v>5.1197357555739176</v>
          </cell>
          <cell r="E335">
            <v>-4.1633935585231878</v>
          </cell>
          <cell r="F335">
            <v>-1.8032786885245788</v>
          </cell>
          <cell r="G335">
            <v>13.93989983305508</v>
          </cell>
          <cell r="H335">
            <v>5.2014652014652052</v>
          </cell>
          <cell r="I335">
            <v>7.8690807799443041</v>
          </cell>
          <cell r="J335">
            <v>3.0342156229825834</v>
          </cell>
          <cell r="K335">
            <v>7.8320802005012569</v>
          </cell>
          <cell r="L335">
            <v>12.027890761185356</v>
          </cell>
          <cell r="M335">
            <v>18.049792531120335</v>
          </cell>
          <cell r="N335">
            <v>7.2495606326889117</v>
          </cell>
          <cell r="O335">
            <v>7.2920934043424923</v>
          </cell>
          <cell r="P335">
            <v>1.9091256204658347</v>
          </cell>
          <cell r="Q335">
            <v>4.0089921318845922</v>
          </cell>
          <cell r="R335">
            <v>2.5936599423631135</v>
          </cell>
          <cell r="S335">
            <v>6.1797752808988804</v>
          </cell>
          <cell r="T335">
            <v>11.044973544973535</v>
          </cell>
          <cell r="U335">
            <v>5.3603335318642253</v>
          </cell>
        </row>
        <row r="337">
          <cell r="A337" t="str">
            <v>TOTAL</v>
          </cell>
          <cell r="C337">
            <v>12.730068496342239</v>
          </cell>
          <cell r="D337">
            <v>2.595792171289224</v>
          </cell>
          <cell r="E337">
            <v>2.1030578945247846</v>
          </cell>
          <cell r="F337">
            <v>7.2367123071459538</v>
          </cell>
          <cell r="G337">
            <v>2.3512528976708635</v>
          </cell>
          <cell r="H337">
            <v>3.5555076215127546</v>
          </cell>
          <cell r="I337">
            <v>6.7175837528206994</v>
          </cell>
          <cell r="J337">
            <v>4.6421600520494488</v>
          </cell>
          <cell r="K337">
            <v>6.7895669474927756</v>
          </cell>
          <cell r="L337">
            <v>4.5005967802974833</v>
          </cell>
          <cell r="M337">
            <v>14.81182271499013</v>
          </cell>
          <cell r="N337">
            <v>3.0378026884068543</v>
          </cell>
          <cell r="O337">
            <v>6.6688645033673666</v>
          </cell>
          <cell r="P337">
            <v>1.3996202922866852</v>
          </cell>
          <cell r="Q337">
            <v>6.9363406775232894</v>
          </cell>
          <cell r="R337">
            <v>1.7875320656378424</v>
          </cell>
          <cell r="S337">
            <v>-2.9082326586126861</v>
          </cell>
          <cell r="T337">
            <v>8.2753079807176952</v>
          </cell>
          <cell r="U337">
            <v>1.1720162103540988</v>
          </cell>
        </row>
        <row r="339">
          <cell r="A339" t="str">
            <v>SOURCE:  St. Vincent &amp; the Grenadines Statistical Office \ ECCB</v>
          </cell>
        </row>
        <row r="340">
          <cell r="A340" t="str">
            <v>Date:  02 August 2004</v>
          </cell>
        </row>
        <row r="341">
          <cell r="A341" t="str">
            <v>ST. VINCENT &amp; THE GRENADINES</v>
          </cell>
        </row>
        <row r="342">
          <cell r="A342" t="str">
            <v xml:space="preserve">GROSS DOMESTIC PRODUCT DEFLATORS BY ECONOMIC ACTIVITY, </v>
          </cell>
        </row>
        <row r="343">
          <cell r="A343" t="str">
            <v>AT FACTOR COST, IN CURRENT PRICES: 1998 - 2008</v>
          </cell>
        </row>
        <row r="344">
          <cell r="A344" t="str">
            <v>Table 7</v>
          </cell>
        </row>
        <row r="345">
          <cell r="B345" t="str">
            <v>1977</v>
          </cell>
          <cell r="C345" t="str">
            <v>1978</v>
          </cell>
          <cell r="D345" t="str">
            <v>1979</v>
          </cell>
          <cell r="E345" t="str">
            <v>1980</v>
          </cell>
          <cell r="F345" t="str">
            <v>1981</v>
          </cell>
          <cell r="G345" t="str">
            <v>1982</v>
          </cell>
          <cell r="H345" t="str">
            <v>1983</v>
          </cell>
          <cell r="I345" t="str">
            <v>1984</v>
          </cell>
          <cell r="J345" t="str">
            <v>1985</v>
          </cell>
          <cell r="K345" t="str">
            <v>1986</v>
          </cell>
          <cell r="L345" t="str">
            <v>1987</v>
          </cell>
          <cell r="M345" t="str">
            <v>1988</v>
          </cell>
          <cell r="N345" t="str">
            <v>1989</v>
          </cell>
          <cell r="O345" t="str">
            <v>1990</v>
          </cell>
          <cell r="P345" t="str">
            <v>1991</v>
          </cell>
          <cell r="Q345" t="str">
            <v>1992</v>
          </cell>
          <cell r="R345" t="str">
            <v>1993</v>
          </cell>
          <cell r="S345" t="str">
            <v>1994</v>
          </cell>
          <cell r="T345" t="str">
            <v>1995</v>
          </cell>
          <cell r="U345" t="str">
            <v>1996</v>
          </cell>
        </row>
        <row r="346">
          <cell r="U346" t="str">
            <v xml:space="preserve"> </v>
          </cell>
        </row>
        <row r="347">
          <cell r="A347" t="str">
            <v>Agriculture</v>
          </cell>
          <cell r="B347">
            <v>35.671871563668347</v>
          </cell>
          <cell r="C347">
            <v>42.170160295930955</v>
          </cell>
          <cell r="D347">
            <v>52.129688493324856</v>
          </cell>
          <cell r="E347">
            <v>56.599170529397426</v>
          </cell>
          <cell r="F347">
            <v>60.369241799605668</v>
          </cell>
          <cell r="G347">
            <v>69.068952084144911</v>
          </cell>
          <cell r="H347">
            <v>69.376434583014529</v>
          </cell>
          <cell r="I347">
            <v>76.217532467532465</v>
          </cell>
          <cell r="J347">
            <v>76.417955717318776</v>
          </cell>
          <cell r="K347">
            <v>84.973703981968455</v>
          </cell>
          <cell r="L347">
            <v>93.290577207696117</v>
          </cell>
          <cell r="M347">
            <v>88.262750455373379</v>
          </cell>
          <cell r="N347">
            <v>95.250120250120261</v>
          </cell>
          <cell r="O347">
            <v>100</v>
          </cell>
          <cell r="P347">
            <v>107.34523809523809</v>
          </cell>
          <cell r="Q347">
            <v>113.44959128065395</v>
          </cell>
          <cell r="R347">
            <v>95.350743646797056</v>
          </cell>
          <cell r="S347">
            <v>106.6828675577157</v>
          </cell>
          <cell r="T347">
            <v>103.72269010130599</v>
          </cell>
          <cell r="U347">
            <v>101.28384390491927</v>
          </cell>
        </row>
        <row r="348">
          <cell r="A348" t="str">
            <v xml:space="preserve">  Crops</v>
          </cell>
          <cell r="B348">
            <v>36.593245227606467</v>
          </cell>
          <cell r="C348">
            <v>42.264823896567101</v>
          </cell>
          <cell r="D348">
            <v>53.152909336941811</v>
          </cell>
          <cell r="E348">
            <v>55.8889964504679</v>
          </cell>
          <cell r="F348">
            <v>59.744201170604825</v>
          </cell>
          <cell r="G348">
            <v>67.793382527969541</v>
          </cell>
          <cell r="H348">
            <v>66.767723880597003</v>
          </cell>
          <cell r="I348">
            <v>74.101708226978218</v>
          </cell>
          <cell r="J348">
            <v>74.099099099099107</v>
          </cell>
          <cell r="K348">
            <v>84.211513219576233</v>
          </cell>
          <cell r="L348">
            <v>93.489748467554435</v>
          </cell>
          <cell r="M348">
            <v>86.974219810040694</v>
          </cell>
          <cell r="N348">
            <v>94.764551038315318</v>
          </cell>
          <cell r="O348">
            <v>100</v>
          </cell>
          <cell r="P348">
            <v>108.4585912172119</v>
          </cell>
          <cell r="Q348">
            <v>115.08879690212311</v>
          </cell>
          <cell r="R348">
            <v>91.098317094774146</v>
          </cell>
          <cell r="S348">
            <v>104.27614631633179</v>
          </cell>
          <cell r="T348">
            <v>101.20365912373617</v>
          </cell>
          <cell r="U348">
            <v>97.641025641025635</v>
          </cell>
        </row>
        <row r="349">
          <cell r="A349" t="str">
            <v xml:space="preserve">    Bananas</v>
          </cell>
          <cell r="B349">
            <v>52.647058823529413</v>
          </cell>
          <cell r="C349">
            <v>60.345932094811019</v>
          </cell>
          <cell r="D349">
            <v>83.655274888558679</v>
          </cell>
          <cell r="E349">
            <v>107.30478589420653</v>
          </cell>
          <cell r="F349">
            <v>67.276166456494323</v>
          </cell>
          <cell r="G349">
            <v>99.491094147582686</v>
          </cell>
          <cell r="H349">
            <v>105.38555691554467</v>
          </cell>
          <cell r="I349">
            <v>107.44580584354384</v>
          </cell>
          <cell r="J349">
            <v>103.14861460957178</v>
          </cell>
          <cell r="K349">
            <v>145.33702677747002</v>
          </cell>
          <cell r="L349">
            <v>144.33577832110839</v>
          </cell>
          <cell r="M349">
            <v>107.54175365344467</v>
          </cell>
          <cell r="N349">
            <v>114.35300637295649</v>
          </cell>
          <cell r="O349">
            <v>100</v>
          </cell>
          <cell r="P349">
            <v>114.94062413697873</v>
          </cell>
          <cell r="Q349">
            <v>132.70964833183046</v>
          </cell>
          <cell r="R349">
            <v>93.327995729917262</v>
          </cell>
          <cell r="S349">
            <v>92.2756981580511</v>
          </cell>
          <cell r="T349">
            <v>104.62827988338192</v>
          </cell>
          <cell r="U349">
            <v>96.701528559935639</v>
          </cell>
        </row>
        <row r="350">
          <cell r="A350" t="str">
            <v xml:space="preserve">    Other Crops</v>
          </cell>
          <cell r="B350">
            <v>29.727463312368968</v>
          </cell>
          <cell r="C350">
            <v>32.615384615384613</v>
          </cell>
          <cell r="D350">
            <v>46.360026472534749</v>
          </cell>
          <cell r="E350">
            <v>48.334566987416736</v>
          </cell>
          <cell r="F350">
            <v>55.797819623389501</v>
          </cell>
          <cell r="G350">
            <v>60.497803806734993</v>
          </cell>
          <cell r="H350">
            <v>57.677902621722843</v>
          </cell>
          <cell r="I350">
            <v>65.327380952380949</v>
          </cell>
          <cell r="J350">
            <v>61.764705882352942</v>
          </cell>
          <cell r="K350">
            <v>68.635294117647064</v>
          </cell>
          <cell r="L350">
            <v>75.684931506849324</v>
          </cell>
          <cell r="M350">
            <v>64.697569248162807</v>
          </cell>
          <cell r="N350">
            <v>72.870857850727788</v>
          </cell>
          <cell r="O350">
            <v>100</v>
          </cell>
          <cell r="P350">
            <v>101.04265402843602</v>
          </cell>
          <cell r="Q350">
            <v>89.48575171962004</v>
          </cell>
          <cell r="R350">
            <v>88.338288734720834</v>
          </cell>
          <cell r="S350">
            <v>113.4606639381537</v>
          </cell>
          <cell r="T350">
            <v>98.508746773731019</v>
          </cell>
          <cell r="U350">
            <v>98.335315101070151</v>
          </cell>
        </row>
        <row r="351">
          <cell r="A351" t="str">
            <v xml:space="preserve">  Livestock</v>
          </cell>
          <cell r="B351">
            <v>60.363636363636367</v>
          </cell>
          <cell r="C351">
            <v>72.29299363057325</v>
          </cell>
          <cell r="D351">
            <v>80.918727915194339</v>
          </cell>
          <cell r="E351">
            <v>83.636363636363626</v>
          </cell>
          <cell r="F351">
            <v>84.897959183673464</v>
          </cell>
          <cell r="G351">
            <v>84.980237154150188</v>
          </cell>
          <cell r="H351">
            <v>87.755102040816311</v>
          </cell>
          <cell r="I351">
            <v>86.206896551724142</v>
          </cell>
          <cell r="J351">
            <v>85.826771653543304</v>
          </cell>
          <cell r="K351">
            <v>85.969387755102048</v>
          </cell>
          <cell r="L351">
            <v>95.161290322580641</v>
          </cell>
          <cell r="M351">
            <v>96.875000000000014</v>
          </cell>
          <cell r="N351">
            <v>98.481012658227854</v>
          </cell>
          <cell r="O351">
            <v>100</v>
          </cell>
          <cell r="P351">
            <v>102.38095238095238</v>
          </cell>
          <cell r="Q351">
            <v>104.8498845265589</v>
          </cell>
          <cell r="R351">
            <v>106.26398210290829</v>
          </cell>
          <cell r="S351">
            <v>106.5217391304348</v>
          </cell>
          <cell r="T351">
            <v>106.76532769556025</v>
          </cell>
          <cell r="U351">
            <v>106.79012345679013</v>
          </cell>
        </row>
        <row r="352">
          <cell r="A352" t="str">
            <v xml:space="preserve">  Forestry</v>
          </cell>
          <cell r="B352">
            <v>14.285714285714288</v>
          </cell>
          <cell r="C352">
            <v>23.667377398720681</v>
          </cell>
          <cell r="D352">
            <v>30.839002267573694</v>
          </cell>
          <cell r="E352">
            <v>40</v>
          </cell>
          <cell r="F352">
            <v>43.18181818181818</v>
          </cell>
          <cell r="G352">
            <v>68.202764976958534</v>
          </cell>
          <cell r="H352">
            <v>79.017857142857139</v>
          </cell>
          <cell r="I352">
            <v>84.453781512605048</v>
          </cell>
          <cell r="J352">
            <v>84.555984555984551</v>
          </cell>
          <cell r="K352">
            <v>87.218045112781937</v>
          </cell>
          <cell r="L352">
            <v>90.109890109890117</v>
          </cell>
          <cell r="M352">
            <v>93.214285714285722</v>
          </cell>
          <cell r="N352">
            <v>96.515679442508713</v>
          </cell>
          <cell r="O352">
            <v>100</v>
          </cell>
          <cell r="P352">
            <v>103.98671096345515</v>
          </cell>
          <cell r="Q352">
            <v>112.98701298701299</v>
          </cell>
          <cell r="R352">
            <v>137.77777777777777</v>
          </cell>
          <cell r="S352">
            <v>139.13043478260869</v>
          </cell>
          <cell r="T352">
            <v>138.90577507598783</v>
          </cell>
          <cell r="U352">
            <v>138.98809523809524</v>
          </cell>
        </row>
        <row r="353">
          <cell r="A353" t="str">
            <v xml:space="preserve">  Fishing</v>
          </cell>
          <cell r="B353">
            <v>36.31713554987212</v>
          </cell>
          <cell r="C353">
            <v>39.215686274509807</v>
          </cell>
          <cell r="D353">
            <v>43.666666666666671</v>
          </cell>
          <cell r="E353">
            <v>58.13333333333334</v>
          </cell>
          <cell r="F353">
            <v>65.617433414043575</v>
          </cell>
          <cell r="G353">
            <v>72.354211663066963</v>
          </cell>
          <cell r="H353">
            <v>78.98089171974523</v>
          </cell>
          <cell r="I353">
            <v>87.147887323943678</v>
          </cell>
          <cell r="J353">
            <v>87.060702875399372</v>
          </cell>
          <cell r="K353">
            <v>89.608433734939766</v>
          </cell>
          <cell r="L353">
            <v>92.198581560283685</v>
          </cell>
          <cell r="M353">
            <v>94.666666666666671</v>
          </cell>
          <cell r="N353">
            <v>97.361809045226138</v>
          </cell>
          <cell r="O353">
            <v>100</v>
          </cell>
          <cell r="P353">
            <v>102.35162374020157</v>
          </cell>
          <cell r="Q353">
            <v>104.55026455026457</v>
          </cell>
          <cell r="R353">
            <v>105.88235294117648</v>
          </cell>
          <cell r="S353">
            <v>105.74293527803098</v>
          </cell>
          <cell r="T353">
            <v>106.03448275862071</v>
          </cell>
          <cell r="U353">
            <v>106.27615062761507</v>
          </cell>
        </row>
        <row r="355">
          <cell r="A355" t="str">
            <v>Mining &amp; Quarrying</v>
          </cell>
          <cell r="B355">
            <v>42.857142857142861</v>
          </cell>
          <cell r="C355">
            <v>51.785714285714278</v>
          </cell>
          <cell r="D355">
            <v>57.352941176470587</v>
          </cell>
          <cell r="E355">
            <v>71.428571428571431</v>
          </cell>
          <cell r="F355">
            <v>76.712328767123296</v>
          </cell>
          <cell r="G355">
            <v>80.821917808219183</v>
          </cell>
          <cell r="H355">
            <v>78.75</v>
          </cell>
          <cell r="I355">
            <v>56.25</v>
          </cell>
          <cell r="J355">
            <v>63.414634146341463</v>
          </cell>
          <cell r="K355">
            <v>82.608695652173907</v>
          </cell>
          <cell r="L355">
            <v>93.06930693069306</v>
          </cell>
          <cell r="M355">
            <v>90.566037735849051</v>
          </cell>
          <cell r="N355">
            <v>92.035398230088504</v>
          </cell>
          <cell r="O355">
            <v>100</v>
          </cell>
          <cell r="P355">
            <v>103.81679389312977</v>
          </cell>
          <cell r="Q355">
            <v>108.3916083916084</v>
          </cell>
          <cell r="R355">
            <v>105.84795321637428</v>
          </cell>
          <cell r="S355">
            <v>105.46448087431692</v>
          </cell>
          <cell r="T355">
            <v>106.25</v>
          </cell>
          <cell r="U355">
            <v>111.17318435754188</v>
          </cell>
        </row>
        <row r="357">
          <cell r="A357" t="str">
            <v>Manufacturing</v>
          </cell>
          <cell r="B357">
            <v>41.132332878581174</v>
          </cell>
          <cell r="C357">
            <v>47.86363636363636</v>
          </cell>
          <cell r="D357">
            <v>51.048417842165463</v>
          </cell>
          <cell r="E357">
            <v>52.519028633562883</v>
          </cell>
          <cell r="F357">
            <v>67.010676156583614</v>
          </cell>
          <cell r="G357">
            <v>71.16935483870968</v>
          </cell>
          <cell r="H357">
            <v>71.185330713817933</v>
          </cell>
          <cell r="I357">
            <v>89.136994568497286</v>
          </cell>
          <cell r="J357">
            <v>87.432835820895519</v>
          </cell>
          <cell r="K357">
            <v>82.58300506471582</v>
          </cell>
          <cell r="L357">
            <v>84.329896907216494</v>
          </cell>
          <cell r="M357">
            <v>93.766871165644176</v>
          </cell>
          <cell r="N357">
            <v>93.762268266085059</v>
          </cell>
          <cell r="O357">
            <v>100</v>
          </cell>
          <cell r="P357">
            <v>112.01550387596899</v>
          </cell>
          <cell r="Q357">
            <v>114.2825311942959</v>
          </cell>
          <cell r="R357">
            <v>118.14385150812066</v>
          </cell>
          <cell r="S357">
            <v>118.75</v>
          </cell>
          <cell r="T357">
            <v>116.69360424844146</v>
          </cell>
          <cell r="U357">
            <v>116.674047829938</v>
          </cell>
        </row>
        <row r="359">
          <cell r="A359" t="str">
            <v>Electricity &amp; Water</v>
          </cell>
          <cell r="B359">
            <v>30.576441102756895</v>
          </cell>
          <cell r="C359">
            <v>28.16281628162816</v>
          </cell>
          <cell r="D359">
            <v>29.881656804733737</v>
          </cell>
          <cell r="E359">
            <v>33.399602385685881</v>
          </cell>
          <cell r="F359">
            <v>43.874643874643873</v>
          </cell>
          <cell r="G359">
            <v>49.594229035166819</v>
          </cell>
          <cell r="H359">
            <v>67.777777777777786</v>
          </cell>
          <cell r="I359">
            <v>64.759535655058045</v>
          </cell>
          <cell r="J359">
            <v>76.111529766390348</v>
          </cell>
          <cell r="K359">
            <v>78.989898989899004</v>
          </cell>
          <cell r="L359">
            <v>84.289276807980045</v>
          </cell>
          <cell r="M359">
            <v>98.115299334811539</v>
          </cell>
          <cell r="N359">
            <v>94.582504970178945</v>
          </cell>
          <cell r="O359">
            <v>100</v>
          </cell>
          <cell r="P359">
            <v>101.91878625613566</v>
          </cell>
          <cell r="Q359">
            <v>101.90476190476193</v>
          </cell>
          <cell r="R359">
            <v>102.9602595296026</v>
          </cell>
          <cell r="S359">
            <v>107.47591522157998</v>
          </cell>
          <cell r="T359">
            <v>107.63195435092724</v>
          </cell>
          <cell r="U359">
            <v>114.20765027322403</v>
          </cell>
        </row>
        <row r="360">
          <cell r="A360" t="str">
            <v xml:space="preserve">  Electricity</v>
          </cell>
          <cell r="B360">
            <v>29.141104294478527</v>
          </cell>
          <cell r="C360">
            <v>26.816380449141342</v>
          </cell>
          <cell r="D360">
            <v>22.621809744779583</v>
          </cell>
          <cell r="E360">
            <v>24.228028503562946</v>
          </cell>
          <cell r="F360">
            <v>31.128848346636261</v>
          </cell>
          <cell r="G360">
            <v>36.933045356371494</v>
          </cell>
          <cell r="H360">
            <v>58.940397350993365</v>
          </cell>
          <cell r="I360">
            <v>56.589147286821706</v>
          </cell>
          <cell r="J360">
            <v>66.347826086956516</v>
          </cell>
          <cell r="K360">
            <v>67.574059247397912</v>
          </cell>
          <cell r="L360">
            <v>75.16339869281046</v>
          </cell>
          <cell r="M360">
            <v>91.197411003236255</v>
          </cell>
          <cell r="N360">
            <v>88.153310104529623</v>
          </cell>
          <cell r="O360">
            <v>100</v>
          </cell>
          <cell r="P360">
            <v>100.05157297576068</v>
          </cell>
          <cell r="Q360">
            <v>100.61787072243347</v>
          </cell>
          <cell r="R360">
            <v>100</v>
          </cell>
          <cell r="S360">
            <v>100</v>
          </cell>
          <cell r="T360">
            <v>100</v>
          </cell>
          <cell r="U360">
            <v>105.89390962671905</v>
          </cell>
        </row>
        <row r="361">
          <cell r="A361" t="str">
            <v xml:space="preserve">  Water</v>
          </cell>
          <cell r="B361">
            <v>36.986301369863014</v>
          </cell>
          <cell r="C361">
            <v>34.868421052631582</v>
          </cell>
          <cell r="D361">
            <v>71.05263157894737</v>
          </cell>
          <cell r="E361">
            <v>80.487804878048792</v>
          </cell>
          <cell r="F361">
            <v>107.38636363636363</v>
          </cell>
          <cell r="G361">
            <v>113.66120218579235</v>
          </cell>
          <cell r="H361">
            <v>113.79310344827587</v>
          </cell>
          <cell r="I361">
            <v>113.2183908045977</v>
          </cell>
          <cell r="J361">
            <v>139.54802259887006</v>
          </cell>
          <cell r="K361">
            <v>139.40677966101697</v>
          </cell>
          <cell r="L361">
            <v>139.647577092511</v>
          </cell>
          <cell r="M361">
            <v>139.38223938223939</v>
          </cell>
          <cell r="N361">
            <v>132.75862068965517</v>
          </cell>
          <cell r="O361">
            <v>100</v>
          </cell>
          <cell r="P361">
            <v>113.90728476821192</v>
          </cell>
          <cell r="Q361">
            <v>110.61093247588425</v>
          </cell>
          <cell r="R361">
            <v>120.97701149425288</v>
          </cell>
          <cell r="S361">
            <v>151.45888594164455</v>
          </cell>
          <cell r="T361">
            <v>156.31578947368422</v>
          </cell>
          <cell r="U361">
            <v>169.45169712793734</v>
          </cell>
        </row>
        <row r="363">
          <cell r="A363" t="str">
            <v>Construction</v>
          </cell>
          <cell r="B363">
            <v>45.735027223230489</v>
          </cell>
          <cell r="C363">
            <v>55.906735751295336</v>
          </cell>
          <cell r="D363">
            <v>62.278042442615856</v>
          </cell>
          <cell r="E363">
            <v>75.122749590834687</v>
          </cell>
          <cell r="F363">
            <v>82.650602409638552</v>
          </cell>
          <cell r="G363">
            <v>86.793953858392996</v>
          </cell>
          <cell r="H363">
            <v>86.941838649155727</v>
          </cell>
          <cell r="I363">
            <v>62.978400909435393</v>
          </cell>
          <cell r="J363">
            <v>71.549503128450496</v>
          </cell>
          <cell r="K363">
            <v>91.325224071702948</v>
          </cell>
          <cell r="L363">
            <v>89.472190692395003</v>
          </cell>
          <cell r="M363">
            <v>91.120855028775011</v>
          </cell>
          <cell r="N363">
            <v>91.602858601327213</v>
          </cell>
          <cell r="O363">
            <v>100</v>
          </cell>
          <cell r="P363">
            <v>104.17597141581064</v>
          </cell>
          <cell r="Q363">
            <v>110.77981651376147</v>
          </cell>
          <cell r="R363">
            <v>119.22547670532731</v>
          </cell>
          <cell r="S363">
            <v>122.62132212457013</v>
          </cell>
          <cell r="T363">
            <v>125.54096541520249</v>
          </cell>
          <cell r="U363">
            <v>133.59469240048253</v>
          </cell>
        </row>
        <row r="365">
          <cell r="A365" t="str">
            <v>Wholesale &amp; Retail Trade</v>
          </cell>
          <cell r="B365">
            <v>42.436974789915965</v>
          </cell>
          <cell r="C365">
            <v>46.076313894888408</v>
          </cell>
          <cell r="D365">
            <v>53.297546012269947</v>
          </cell>
          <cell r="E365">
            <v>62.446958981612447</v>
          </cell>
          <cell r="F365">
            <v>73.32535885167465</v>
          </cell>
          <cell r="G365">
            <v>78.670842032011137</v>
          </cell>
          <cell r="H365">
            <v>82.941777323799798</v>
          </cell>
          <cell r="I365">
            <v>85.205747877204445</v>
          </cell>
          <cell r="J365">
            <v>86.943350499848535</v>
          </cell>
          <cell r="K365">
            <v>88.001113585746097</v>
          </cell>
          <cell r="L365">
            <v>90.51504334523203</v>
          </cell>
          <cell r="M365">
            <v>90.792241177845298</v>
          </cell>
          <cell r="N365">
            <v>93.186672362238369</v>
          </cell>
          <cell r="O365">
            <v>100</v>
          </cell>
          <cell r="P365">
            <v>105.92340730136004</v>
          </cell>
          <cell r="Q365">
            <v>109.91229521760715</v>
          </cell>
          <cell r="R365">
            <v>114.58144454517981</v>
          </cell>
          <cell r="S365">
            <v>115.12522736812649</v>
          </cell>
          <cell r="T365">
            <v>117.8164681241</v>
          </cell>
          <cell r="U365">
            <v>122.97141392129214</v>
          </cell>
        </row>
        <row r="367">
          <cell r="A367" t="str">
            <v>Hotels &amp; Restaurants</v>
          </cell>
          <cell r="B367">
            <v>60.312499999999993</v>
          </cell>
          <cell r="C367">
            <v>48.284313725490193</v>
          </cell>
          <cell r="D367">
            <v>45.755693581780541</v>
          </cell>
          <cell r="E367">
            <v>43.790849673202615</v>
          </cell>
          <cell r="F367">
            <v>68.843283582089541</v>
          </cell>
          <cell r="G367">
            <v>73.881932021466895</v>
          </cell>
          <cell r="H367">
            <v>75.589225589225578</v>
          </cell>
          <cell r="I367">
            <v>77.815126050420176</v>
          </cell>
          <cell r="J367">
            <v>79.266347687400312</v>
          </cell>
          <cell r="K367">
            <v>83.982035928143716</v>
          </cell>
          <cell r="L367">
            <v>86.852085967130208</v>
          </cell>
          <cell r="M367">
            <v>88.595438175270104</v>
          </cell>
          <cell r="N367">
            <v>91.657397107897665</v>
          </cell>
          <cell r="O367">
            <v>100</v>
          </cell>
          <cell r="P367">
            <v>103</v>
          </cell>
          <cell r="Q367">
            <v>109.03665814151746</v>
          </cell>
          <cell r="R367">
            <v>115.23656776263029</v>
          </cell>
          <cell r="S367">
            <v>115.21918941273779</v>
          </cell>
          <cell r="T367">
            <v>117.96407185628743</v>
          </cell>
          <cell r="U367">
            <v>117.90591805766313</v>
          </cell>
        </row>
        <row r="369">
          <cell r="A369" t="str">
            <v>Transport</v>
          </cell>
          <cell r="B369">
            <v>54.763092269326698</v>
          </cell>
          <cell r="C369">
            <v>59.035087719298254</v>
          </cell>
          <cell r="D369">
            <v>67.002096436058693</v>
          </cell>
          <cell r="E369">
            <v>65.662002152852551</v>
          </cell>
          <cell r="F369">
            <v>73.384925975773896</v>
          </cell>
          <cell r="G369">
            <v>79.013480392156865</v>
          </cell>
          <cell r="H369">
            <v>77.864653545430045</v>
          </cell>
          <cell r="I369">
            <v>80.827994085756544</v>
          </cell>
          <cell r="J369">
            <v>87.983151635282468</v>
          </cell>
          <cell r="K369">
            <v>89.430147058823536</v>
          </cell>
          <cell r="L369">
            <v>89.730290456431533</v>
          </cell>
          <cell r="M369">
            <v>91.38972809667672</v>
          </cell>
          <cell r="N369">
            <v>96.281763826606877</v>
          </cell>
          <cell r="O369">
            <v>100</v>
          </cell>
          <cell r="P369">
            <v>104.70891791646511</v>
          </cell>
          <cell r="Q369">
            <v>108.35739493102341</v>
          </cell>
          <cell r="R369">
            <v>111.80555555555556</v>
          </cell>
          <cell r="S369">
            <v>113.85183994857788</v>
          </cell>
          <cell r="T369">
            <v>115.82391433670432</v>
          </cell>
          <cell r="U369">
            <v>123.06689834926149</v>
          </cell>
        </row>
        <row r="370">
          <cell r="A370" t="str">
            <v xml:space="preserve">  Road</v>
          </cell>
          <cell r="B370">
            <v>61.194029850746269</v>
          </cell>
          <cell r="C370">
            <v>68.432355046528272</v>
          </cell>
          <cell r="D370">
            <v>74.568690095846648</v>
          </cell>
          <cell r="E370">
            <v>80.204197390811132</v>
          </cell>
          <cell r="F370">
            <v>89.383738995339215</v>
          </cell>
          <cell r="G370">
            <v>93.248347497639287</v>
          </cell>
          <cell r="H370">
            <v>90.732496964791594</v>
          </cell>
          <cell r="I370">
            <v>92.738509076863664</v>
          </cell>
          <cell r="J370">
            <v>93.896006028636023</v>
          </cell>
          <cell r="K370">
            <v>94.332981344596973</v>
          </cell>
          <cell r="L370">
            <v>93.82022471910112</v>
          </cell>
          <cell r="M370">
            <v>93.704379562043783</v>
          </cell>
          <cell r="N370">
            <v>93.57288927841077</v>
          </cell>
          <cell r="O370">
            <v>100</v>
          </cell>
          <cell r="P370">
            <v>108.09037900874637</v>
          </cell>
          <cell r="Q370">
            <v>108.99662325132657</v>
          </cell>
          <cell r="R370">
            <v>113.45875542691751</v>
          </cell>
          <cell r="S370">
            <v>113.2356308678727</v>
          </cell>
          <cell r="T370">
            <v>119.77077363896849</v>
          </cell>
          <cell r="U370">
            <v>125.57683935568133</v>
          </cell>
        </row>
        <row r="371">
          <cell r="A371" t="str">
            <v xml:space="preserve">  Sea</v>
          </cell>
          <cell r="B371">
            <v>56.367041198501866</v>
          </cell>
          <cell r="C371">
            <v>57.51748251748252</v>
          </cell>
          <cell r="D371">
            <v>69.42307692307692</v>
          </cell>
          <cell r="E371">
            <v>59.965635738831615</v>
          </cell>
          <cell r="F371">
            <v>61.120543293718164</v>
          </cell>
          <cell r="G371">
            <v>61.18326118326118</v>
          </cell>
          <cell r="H371">
            <v>62.755102040816325</v>
          </cell>
          <cell r="I371">
            <v>64.741035856573717</v>
          </cell>
          <cell r="J371">
            <v>72.747252747252759</v>
          </cell>
          <cell r="K371">
            <v>85.121457489878537</v>
          </cell>
          <cell r="L371">
            <v>76.63257277734067</v>
          </cell>
          <cell r="M371">
            <v>84.14464534075104</v>
          </cell>
          <cell r="N371">
            <v>102.02702702702702</v>
          </cell>
          <cell r="O371">
            <v>100</v>
          </cell>
          <cell r="P371">
            <v>98.474945533769059</v>
          </cell>
          <cell r="Q371">
            <v>108.85797950219617</v>
          </cell>
          <cell r="R371">
            <v>107.94251134644477</v>
          </cell>
          <cell r="S371">
            <v>113.62831858407078</v>
          </cell>
          <cell r="T371">
            <v>102.13523131672598</v>
          </cell>
          <cell r="U371">
            <v>114.0836012861736</v>
          </cell>
        </row>
        <row r="372">
          <cell r="A372" t="str">
            <v xml:space="preserve">  Air</v>
          </cell>
          <cell r="B372">
            <v>22.264150943396228</v>
          </cell>
          <cell r="C372">
            <v>19.614147909967848</v>
          </cell>
          <cell r="D372">
            <v>23.333333333333332</v>
          </cell>
          <cell r="E372">
            <v>15.158371040723983</v>
          </cell>
          <cell r="F372">
            <v>21.017699115044248</v>
          </cell>
          <cell r="G372">
            <v>39.735099337748345</v>
          </cell>
          <cell r="H372">
            <v>33.920704845814981</v>
          </cell>
          <cell r="I372">
            <v>49.247311827956985</v>
          </cell>
          <cell r="J372">
            <v>84.110169491525426</v>
          </cell>
          <cell r="K372">
            <v>70.936902485659644</v>
          </cell>
          <cell r="L372">
            <v>97.896749521988525</v>
          </cell>
          <cell r="M372">
            <v>96.315789473684205</v>
          </cell>
          <cell r="N372">
            <v>98.994974874371863</v>
          </cell>
          <cell r="O372">
            <v>100</v>
          </cell>
          <cell r="P372">
            <v>97.175141242937841</v>
          </cell>
          <cell r="Q372">
            <v>103.73961218836565</v>
          </cell>
          <cell r="R372">
            <v>109.39226519337015</v>
          </cell>
          <cell r="S372">
            <v>117.90633608815429</v>
          </cell>
          <cell r="T372">
            <v>117.51918158567773</v>
          </cell>
          <cell r="U372">
            <v>126.28797886393659</v>
          </cell>
        </row>
        <row r="374">
          <cell r="A374" t="str">
            <v>Communications</v>
          </cell>
          <cell r="B374">
            <v>50.161812297734635</v>
          </cell>
          <cell r="C374">
            <v>51.197982345523343</v>
          </cell>
          <cell r="D374">
            <v>52.527075812274369</v>
          </cell>
          <cell r="E374">
            <v>58.440170940170944</v>
          </cell>
          <cell r="F374">
            <v>62.818336162988111</v>
          </cell>
          <cell r="G374">
            <v>71.533442088091348</v>
          </cell>
          <cell r="H374">
            <v>77.435897435897445</v>
          </cell>
          <cell r="I374">
            <v>77.145438121047874</v>
          </cell>
          <cell r="J374">
            <v>77.369165487977369</v>
          </cell>
          <cell r="K374">
            <v>77.403846153846146</v>
          </cell>
          <cell r="L374">
            <v>77.417962003454249</v>
          </cell>
          <cell r="M374">
            <v>77.402686875645884</v>
          </cell>
          <cell r="N374">
            <v>98.517995765702182</v>
          </cell>
          <cell r="O374">
            <v>100</v>
          </cell>
          <cell r="P374">
            <v>100</v>
          </cell>
          <cell r="Q374">
            <v>100</v>
          </cell>
          <cell r="R374">
            <v>104.82546201232033</v>
          </cell>
          <cell r="S374">
            <v>111.97619637986611</v>
          </cell>
          <cell r="T374">
            <v>113.56265356265357</v>
          </cell>
          <cell r="U374">
            <v>113.57753893397675</v>
          </cell>
        </row>
        <row r="375">
          <cell r="A375" t="str">
            <v>Telecommunication</v>
          </cell>
          <cell r="B375">
            <v>49.748743718592969</v>
          </cell>
          <cell r="C375">
            <v>50.783289817232379</v>
          </cell>
          <cell r="D375">
            <v>52.003727865796833</v>
          </cell>
          <cell r="E375">
            <v>58.268590455049953</v>
          </cell>
          <cell r="F375">
            <v>62.390158172231978</v>
          </cell>
          <cell r="G375">
            <v>71.392190152801362</v>
          </cell>
          <cell r="H375">
            <v>77.5</v>
          </cell>
          <cell r="I375">
            <v>77.483443708609272</v>
          </cell>
          <cell r="J375">
            <v>77.543330821401653</v>
          </cell>
          <cell r="K375">
            <v>77.535014005602235</v>
          </cell>
          <cell r="L375">
            <v>77.536231884057983</v>
          </cell>
          <cell r="M375">
            <v>77.528901734104053</v>
          </cell>
          <cell r="N375">
            <v>100</v>
          </cell>
          <cell r="O375">
            <v>100</v>
          </cell>
          <cell r="P375">
            <v>100</v>
          </cell>
          <cell r="Q375">
            <v>100</v>
          </cell>
          <cell r="R375">
            <v>104.99335989375831</v>
          </cell>
          <cell r="S375">
            <v>112.75415896487986</v>
          </cell>
          <cell r="T375">
            <v>112.74869109947643</v>
          </cell>
          <cell r="U375">
            <v>112.75776116020846</v>
          </cell>
        </row>
        <row r="376">
          <cell r="A376" t="str">
            <v xml:space="preserve">  Post Office</v>
          </cell>
          <cell r="B376">
            <v>61.904761904761905</v>
          </cell>
          <cell r="C376">
            <v>62.962962962962962</v>
          </cell>
          <cell r="D376">
            <v>68.571428571428569</v>
          </cell>
          <cell r="E376">
            <v>62.857142857142868</v>
          </cell>
          <cell r="F376">
            <v>74.999999999999986</v>
          </cell>
          <cell r="G376">
            <v>75</v>
          </cell>
          <cell r="H376">
            <v>76</v>
          </cell>
          <cell r="I376">
            <v>70</v>
          </cell>
          <cell r="J376">
            <v>74.712643678160916</v>
          </cell>
          <cell r="K376">
            <v>74.712643678160916</v>
          </cell>
          <cell r="L376">
            <v>75</v>
          </cell>
          <cell r="M376">
            <v>74.81481481481481</v>
          </cell>
          <cell r="N376">
            <v>74.850299401197603</v>
          </cell>
          <cell r="O376">
            <v>100</v>
          </cell>
          <cell r="P376">
            <v>100</v>
          </cell>
          <cell r="Q376">
            <v>100</v>
          </cell>
          <cell r="R376">
            <v>100</v>
          </cell>
          <cell r="S376">
            <v>100</v>
          </cell>
          <cell r="T376">
            <v>126</v>
          </cell>
          <cell r="U376">
            <v>138.35616438356163</v>
          </cell>
        </row>
        <row r="378">
          <cell r="A378" t="str">
            <v>Banks &amp; Insurance</v>
          </cell>
          <cell r="B378">
            <v>22.859116022099446</v>
          </cell>
          <cell r="C378">
            <v>32.477611940298509</v>
          </cell>
          <cell r="D378">
            <v>39.464692482915709</v>
          </cell>
          <cell r="E378">
            <v>47.086247086247084</v>
          </cell>
          <cell r="F378">
            <v>58.26542491268917</v>
          </cell>
          <cell r="G378">
            <v>62.287480680061826</v>
          </cell>
          <cell r="H378">
            <v>63.16044595249636</v>
          </cell>
          <cell r="I378">
            <v>73.813868613138695</v>
          </cell>
          <cell r="J378">
            <v>70.391807658058767</v>
          </cell>
          <cell r="K378">
            <v>80.132725010369143</v>
          </cell>
          <cell r="L378">
            <v>76.13636363636364</v>
          </cell>
          <cell r="M378">
            <v>74.009819967266779</v>
          </cell>
          <cell r="N378">
            <v>91.321680466114699</v>
          </cell>
          <cell r="O378">
            <v>100</v>
          </cell>
          <cell r="P378">
            <v>102.405887347863</v>
          </cell>
          <cell r="Q378">
            <v>103.95418598309246</v>
          </cell>
          <cell r="R378">
            <v>104.56839309428952</v>
          </cell>
          <cell r="S378">
            <v>112.32876712328768</v>
          </cell>
          <cell r="T378">
            <v>111.75359924474864</v>
          </cell>
          <cell r="U378">
            <v>108.84112563704853</v>
          </cell>
        </row>
        <row r="379">
          <cell r="A379" t="str">
            <v>Banks</v>
          </cell>
          <cell r="B379">
            <v>24.934383202099738</v>
          </cell>
          <cell r="C379">
            <v>36.877323420074354</v>
          </cell>
          <cell r="D379">
            <v>45.473833097595467</v>
          </cell>
          <cell r="E379">
            <v>55.309734513274336</v>
          </cell>
          <cell r="F379">
            <v>69.947407963936897</v>
          </cell>
          <cell r="G379">
            <v>74.308300395256907</v>
          </cell>
          <cell r="H379">
            <v>69.423558897243112</v>
          </cell>
          <cell r="I379">
            <v>71.660859465737516</v>
          </cell>
          <cell r="J379">
            <v>67.361894024802709</v>
          </cell>
          <cell r="K379">
            <v>79.717720857292221</v>
          </cell>
          <cell r="L379">
            <v>74.369747899159648</v>
          </cell>
          <cell r="M379">
            <v>73.349149861605383</v>
          </cell>
          <cell r="N379">
            <v>93.441414885777448</v>
          </cell>
          <cell r="O379">
            <v>100</v>
          </cell>
          <cell r="P379">
            <v>101.98921105866488</v>
          </cell>
          <cell r="Q379">
            <v>101.3938411669368</v>
          </cell>
          <cell r="R379">
            <v>96.650868878357031</v>
          </cell>
          <cell r="S379">
            <v>103.18452380952381</v>
          </cell>
          <cell r="T379">
            <v>103.28233657858136</v>
          </cell>
          <cell r="U379">
            <v>99.234828496042212</v>
          </cell>
        </row>
        <row r="380">
          <cell r="A380" t="str">
            <v>Insurance</v>
          </cell>
          <cell r="B380">
            <v>15.081967213114755</v>
          </cell>
          <cell r="C380">
            <v>14.545454545454545</v>
          </cell>
          <cell r="D380">
            <v>14.619883040935672</v>
          </cell>
          <cell r="E380">
            <v>16.111111111111111</v>
          </cell>
          <cell r="F380">
            <v>18.087855297157621</v>
          </cell>
          <cell r="G380">
            <v>19.148936170212767</v>
          </cell>
          <cell r="H380">
            <v>41.755888650963598</v>
          </cell>
          <cell r="I380">
            <v>81.702127659574458</v>
          </cell>
          <cell r="J380">
            <v>81.779661016949163</v>
          </cell>
          <cell r="K380">
            <v>81.726907630522078</v>
          </cell>
          <cell r="L380">
            <v>83.734939759036138</v>
          </cell>
          <cell r="M380">
            <v>77.186311787072242</v>
          </cell>
          <cell r="N380">
            <v>80.804387568555754</v>
          </cell>
          <cell r="O380">
            <v>100</v>
          </cell>
          <cell r="P380">
            <v>104.58553791887124</v>
          </cell>
          <cell r="Q380">
            <v>117.52577319587627</v>
          </cell>
          <cell r="R380">
            <v>146.33333333333331</v>
          </cell>
          <cell r="S380">
            <v>165.12027491408935</v>
          </cell>
          <cell r="T380">
            <v>159.19003115264798</v>
          </cell>
          <cell r="U380">
            <v>159.19778699861686</v>
          </cell>
        </row>
        <row r="382">
          <cell r="A382" t="str">
            <v>Real Estate &amp; Housing</v>
          </cell>
          <cell r="B382">
            <v>42.989690721649488</v>
          </cell>
          <cell r="C382">
            <v>44.949494949494948</v>
          </cell>
          <cell r="D382">
            <v>51.734390485629334</v>
          </cell>
          <cell r="E382">
            <v>66.116504854368912</v>
          </cell>
          <cell r="F382">
            <v>76.213130352045667</v>
          </cell>
          <cell r="G382">
            <v>76.163873370577278</v>
          </cell>
          <cell r="H382">
            <v>80.273972602739718</v>
          </cell>
          <cell r="I382">
            <v>82.448244824482458</v>
          </cell>
          <cell r="J382">
            <v>83.644444444444446</v>
          </cell>
          <cell r="K382">
            <v>84.108867427568029</v>
          </cell>
          <cell r="L382">
            <v>86.990459670424983</v>
          </cell>
          <cell r="M382">
            <v>88.708297690333609</v>
          </cell>
          <cell r="N382">
            <v>91.652613827993264</v>
          </cell>
          <cell r="O382">
            <v>100</v>
          </cell>
          <cell r="P382">
            <v>99.845201238390089</v>
          </cell>
          <cell r="Q382">
            <v>101.04244229337304</v>
          </cell>
          <cell r="R382">
            <v>101.63120567375887</v>
          </cell>
          <cell r="S382">
            <v>101.53203342618384</v>
          </cell>
          <cell r="T382">
            <v>102.74160383824538</v>
          </cell>
          <cell r="U382">
            <v>107.20538720538721</v>
          </cell>
        </row>
        <row r="384">
          <cell r="A384" t="str">
            <v>Government Services</v>
          </cell>
          <cell r="B384">
            <v>30.696332921302023</v>
          </cell>
          <cell r="C384">
            <v>37.315489076953355</v>
          </cell>
          <cell r="D384">
            <v>40.148975791433891</v>
          </cell>
          <cell r="E384">
            <v>40.414878397711021</v>
          </cell>
          <cell r="F384">
            <v>51.535357080189492</v>
          </cell>
          <cell r="G384">
            <v>57.701754385964911</v>
          </cell>
          <cell r="H384">
            <v>67.967675378266847</v>
          </cell>
          <cell r="I384">
            <v>69.120586275816123</v>
          </cell>
          <cell r="J384">
            <v>69.533527696793001</v>
          </cell>
          <cell r="K384">
            <v>73.278714353237746</v>
          </cell>
          <cell r="L384">
            <v>84.9128706817487</v>
          </cell>
          <cell r="M384">
            <v>88.610038610038615</v>
          </cell>
          <cell r="N384">
            <v>97.375630857966797</v>
          </cell>
          <cell r="O384">
            <v>100</v>
          </cell>
          <cell r="P384">
            <v>107.62156890065484</v>
          </cell>
          <cell r="Q384">
            <v>110.58201058201055</v>
          </cell>
          <cell r="R384">
            <v>112.43210621605311</v>
          </cell>
          <cell r="S384">
            <v>113.15058986814709</v>
          </cell>
          <cell r="T384">
            <v>117.55928282244071</v>
          </cell>
          <cell r="U384">
            <v>125.26207839562443</v>
          </cell>
        </row>
        <row r="385">
          <cell r="A385" t="str">
            <v xml:space="preserve">  Central</v>
          </cell>
          <cell r="B385">
            <v>30.632328308207708</v>
          </cell>
          <cell r="C385">
            <v>37.30206454199238</v>
          </cell>
          <cell r="D385">
            <v>40.147923383273287</v>
          </cell>
          <cell r="E385">
            <v>40.41158258969223</v>
          </cell>
          <cell r="F385">
            <v>51.528150134048254</v>
          </cell>
          <cell r="G385">
            <v>57.707439198855518</v>
          </cell>
          <cell r="H385">
            <v>67.986683020851586</v>
          </cell>
          <cell r="I385">
            <v>69.134125636672323</v>
          </cell>
          <cell r="J385">
            <v>69.544404093760321</v>
          </cell>
          <cell r="K385">
            <v>73.140562248995991</v>
          </cell>
          <cell r="L385">
            <v>84.83198506533914</v>
          </cell>
          <cell r="M385">
            <v>88.643914225309587</v>
          </cell>
          <cell r="N385">
            <v>97.390794488419814</v>
          </cell>
          <cell r="O385">
            <v>100</v>
          </cell>
          <cell r="P385">
            <v>106.99815837937385</v>
          </cell>
          <cell r="Q385">
            <v>109.76506103163143</v>
          </cell>
          <cell r="R385">
            <v>112.52627674044761</v>
          </cell>
          <cell r="S385">
            <v>112.51478590016559</v>
          </cell>
          <cell r="T385">
            <v>117.41706161137439</v>
          </cell>
          <cell r="U385">
            <v>124.932944606414</v>
          </cell>
        </row>
        <row r="386">
          <cell r="A386" t="str">
            <v xml:space="preserve">  Local</v>
          </cell>
          <cell r="B386">
            <v>30.76923076923077</v>
          </cell>
          <cell r="C386">
            <v>36.764705882352935</v>
          </cell>
          <cell r="D386">
            <v>40.000000000000007</v>
          </cell>
          <cell r="E386">
            <v>40</v>
          </cell>
          <cell r="F386">
            <v>51.948051948051955</v>
          </cell>
          <cell r="G386">
            <v>57.499999999999993</v>
          </cell>
          <cell r="H386">
            <v>68.35443037974683</v>
          </cell>
          <cell r="I386">
            <v>69.135802469135811</v>
          </cell>
          <cell r="J386">
            <v>69.879518072289159</v>
          </cell>
          <cell r="K386">
            <v>73.033707865168537</v>
          </cell>
          <cell r="L386">
            <v>85.185185185185176</v>
          </cell>
          <cell r="M386">
            <v>88.8888888888889</v>
          </cell>
          <cell r="N386">
            <v>97.260273972602747</v>
          </cell>
          <cell r="O386">
            <v>100</v>
          </cell>
          <cell r="P386">
            <v>173.33333333333334</v>
          </cell>
          <cell r="Q386">
            <v>173.56321839080459</v>
          </cell>
          <cell r="R386">
            <v>102.58064516129033</v>
          </cell>
          <cell r="S386">
            <v>139.59731543624162</v>
          </cell>
          <cell r="T386">
            <v>98.726114649681534</v>
          </cell>
          <cell r="U386">
            <v>111.56462585034012</v>
          </cell>
        </row>
        <row r="387">
          <cell r="A387" t="str">
            <v xml:space="preserve">  NIS</v>
          </cell>
          <cell r="B387">
            <v>53.846153846153854</v>
          </cell>
          <cell r="C387">
            <v>41.666666666666671</v>
          </cell>
          <cell r="D387">
            <v>40.74074074074074</v>
          </cell>
          <cell r="E387">
            <v>42.307692307692307</v>
          </cell>
          <cell r="F387">
            <v>51.851851851851848</v>
          </cell>
          <cell r="G387">
            <v>57.142857142857139</v>
          </cell>
          <cell r="H387">
            <v>63.333333333333343</v>
          </cell>
          <cell r="I387">
            <v>66.666666666666657</v>
          </cell>
          <cell r="J387">
            <v>66.666666666666657</v>
          </cell>
          <cell r="K387">
            <v>100</v>
          </cell>
          <cell r="L387">
            <v>100</v>
          </cell>
          <cell r="M387">
            <v>82.5</v>
          </cell>
          <cell r="N387">
            <v>95</v>
          </cell>
          <cell r="O387">
            <v>100</v>
          </cell>
          <cell r="P387">
            <v>95.348837209302317</v>
          </cell>
          <cell r="Q387">
            <v>127.90697674418605</v>
          </cell>
          <cell r="R387">
            <v>130.23255813953489</v>
          </cell>
          <cell r="S387">
            <v>146.51162790697674</v>
          </cell>
          <cell r="T387">
            <v>204.16666666666666</v>
          </cell>
          <cell r="U387">
            <v>214.81481481481478</v>
          </cell>
        </row>
        <row r="389">
          <cell r="A389" t="str">
            <v>Other Services</v>
          </cell>
          <cell r="B389">
            <v>45.423143350604491</v>
          </cell>
          <cell r="C389">
            <v>48.963317384370015</v>
          </cell>
          <cell r="D389">
            <v>51.86915887850467</v>
          </cell>
          <cell r="E389">
            <v>66.812865497076018</v>
          </cell>
          <cell r="F389">
            <v>74.999999999999986</v>
          </cell>
          <cell r="G389">
            <v>77.069199457259145</v>
          </cell>
          <cell r="H389">
            <v>81.333333333333329</v>
          </cell>
          <cell r="I389">
            <v>83.574244415243101</v>
          </cell>
          <cell r="J389">
            <v>84.805194805194802</v>
          </cell>
          <cell r="K389">
            <v>85.147247119078116</v>
          </cell>
          <cell r="L389">
            <v>154.54545454545453</v>
          </cell>
          <cell r="M389">
            <v>89.788293897882937</v>
          </cell>
          <cell r="N389">
            <v>91.646191646191639</v>
          </cell>
          <cell r="O389">
            <v>100</v>
          </cell>
          <cell r="P389">
            <v>105.86124401913877</v>
          </cell>
          <cell r="Q389">
            <v>109.91735537190081</v>
          </cell>
          <cell r="R389">
            <v>114.56876456876456</v>
          </cell>
          <cell r="S389">
            <v>115.07479861910241</v>
          </cell>
          <cell r="T389">
            <v>116.8181818181818</v>
          </cell>
          <cell r="U389">
            <v>121.43658810325478</v>
          </cell>
        </row>
        <row r="391">
          <cell r="A391" t="str">
            <v>Less Imputed Service Charge</v>
          </cell>
          <cell r="B391">
            <v>31.292517006802729</v>
          </cell>
          <cell r="C391">
            <v>36.829066886870351</v>
          </cell>
          <cell r="D391">
            <v>42.9693637077769</v>
          </cell>
          <cell r="E391">
            <v>60.73770491803279</v>
          </cell>
          <cell r="F391">
            <v>70.701168614357272</v>
          </cell>
          <cell r="G391">
            <v>79.047619047619051</v>
          </cell>
          <cell r="H391">
            <v>81.406685236768809</v>
          </cell>
          <cell r="I391">
            <v>76.694641704325377</v>
          </cell>
          <cell r="J391">
            <v>75.438596491228054</v>
          </cell>
          <cell r="K391">
            <v>75.595583962812313</v>
          </cell>
          <cell r="L391">
            <v>67.479253112033192</v>
          </cell>
          <cell r="M391">
            <v>68.233743409490316</v>
          </cell>
          <cell r="N391">
            <v>104.01474805407619</v>
          </cell>
          <cell r="O391">
            <v>100</v>
          </cell>
          <cell r="P391">
            <v>102.99737729486698</v>
          </cell>
          <cell r="Q391">
            <v>104.17867435158502</v>
          </cell>
          <cell r="R391">
            <v>103.79213483146066</v>
          </cell>
          <cell r="S391">
            <v>107.73809523809523</v>
          </cell>
          <cell r="T391">
            <v>107.59380583680765</v>
          </cell>
          <cell r="U391">
            <v>93.866591294516681</v>
          </cell>
        </row>
        <row r="393">
          <cell r="A393" t="str">
            <v>TOTAL</v>
          </cell>
          <cell r="B393">
            <v>39.117468897069109</v>
          </cell>
          <cell r="C393">
            <v>44.583143884594705</v>
          </cell>
          <cell r="D393">
            <v>50.469360622053891</v>
          </cell>
          <cell r="E393">
            <v>54.717278933038713</v>
          </cell>
          <cell r="F393">
            <v>63.947455569047364</v>
          </cell>
          <cell r="G393">
            <v>69.708081679608853</v>
          </cell>
          <cell r="H393">
            <v>73.487241798298925</v>
          </cell>
          <cell r="I393">
            <v>76.366297983083939</v>
          </cell>
          <cell r="J393">
            <v>78.496595890198023</v>
          </cell>
          <cell r="K393">
            <v>83.43279671625281</v>
          </cell>
          <cell r="L393">
            <v>88.762292113547119</v>
          </cell>
          <cell r="M393">
            <v>89.552093948658239</v>
          </cell>
          <cell r="N393">
            <v>94.129421184006048</v>
          </cell>
          <cell r="O393">
            <v>100</v>
          </cell>
          <cell r="P393">
            <v>105.59958199076893</v>
          </cell>
          <cell r="Q393">
            <v>109.41202817704301</v>
          </cell>
          <cell r="R393">
            <v>109.5247619809585</v>
          </cell>
          <cell r="S393">
            <v>113.86222240533968</v>
          </cell>
          <cell r="T393">
            <v>114.84236762495483</v>
          </cell>
          <cell r="U393">
            <v>119.43018335684062</v>
          </cell>
        </row>
        <row r="395">
          <cell r="A395" t="str">
            <v>SOURCE:  St. Vincent &amp; the Grenadines Statistical Office \ ECCB</v>
          </cell>
        </row>
        <row r="396">
          <cell r="A396" t="str">
            <v>Date:  02 August 2004</v>
          </cell>
        </row>
        <row r="397">
          <cell r="A397" t="str">
            <v>ST. VINCENT &amp; THE GRENADINES</v>
          </cell>
        </row>
        <row r="398">
          <cell r="A398" t="str">
            <v xml:space="preserve">INDEX OF GROSS DOMESTIC PRODUCT BY ECONOMIC ACTIVITY, </v>
          </cell>
        </row>
        <row r="399">
          <cell r="A399" t="str">
            <v>AT FACTOR COST, IN CURRENT PRICES: 1998 - 2008</v>
          </cell>
        </row>
        <row r="400">
          <cell r="A400" t="str">
            <v>Table 8</v>
          </cell>
        </row>
        <row r="401">
          <cell r="B401" t="str">
            <v>1977</v>
          </cell>
          <cell r="C401" t="str">
            <v>1978</v>
          </cell>
          <cell r="D401" t="str">
            <v>1979</v>
          </cell>
          <cell r="E401" t="str">
            <v>1980</v>
          </cell>
          <cell r="F401" t="str">
            <v>1981</v>
          </cell>
          <cell r="G401" t="str">
            <v>1982</v>
          </cell>
          <cell r="H401" t="str">
            <v>1983</v>
          </cell>
          <cell r="I401" t="str">
            <v>1984</v>
          </cell>
          <cell r="J401" t="str">
            <v>1985</v>
          </cell>
          <cell r="K401" t="str">
            <v>1986</v>
          </cell>
          <cell r="L401" t="str">
            <v>1987</v>
          </cell>
          <cell r="M401" t="str">
            <v>1988</v>
          </cell>
          <cell r="N401" t="str">
            <v>1989</v>
          </cell>
          <cell r="O401" t="str">
            <v>1990</v>
          </cell>
          <cell r="P401" t="str">
            <v>1991</v>
          </cell>
          <cell r="Q401" t="str">
            <v>1992</v>
          </cell>
          <cell r="R401" t="str">
            <v>1993</v>
          </cell>
          <cell r="S401" t="str">
            <v>1994</v>
          </cell>
          <cell r="T401" t="str">
            <v>1995</v>
          </cell>
          <cell r="U401" t="str">
            <v>1996</v>
          </cell>
        </row>
        <row r="402">
          <cell r="U402" t="str">
            <v xml:space="preserve"> </v>
          </cell>
        </row>
        <row r="403">
          <cell r="A403" t="str">
            <v>Agriculture</v>
          </cell>
          <cell r="B403">
            <v>16.899354032090013</v>
          </cell>
          <cell r="C403">
            <v>24.942696395082304</v>
          </cell>
          <cell r="D403">
            <v>25.630339654094598</v>
          </cell>
          <cell r="E403">
            <v>24.171702438007912</v>
          </cell>
          <cell r="F403">
            <v>35.090643884142523</v>
          </cell>
          <cell r="G403">
            <v>36.945196916024166</v>
          </cell>
          <cell r="H403">
            <v>37.789122733902886</v>
          </cell>
          <cell r="I403">
            <v>48.916440925192745</v>
          </cell>
          <cell r="J403">
            <v>52.500520941862881</v>
          </cell>
          <cell r="K403">
            <v>58.91852469264429</v>
          </cell>
          <cell r="L403">
            <v>59.106063763284013</v>
          </cell>
          <cell r="M403">
            <v>80.777245259429023</v>
          </cell>
          <cell r="N403">
            <v>82.527609918733063</v>
          </cell>
          <cell r="O403">
            <v>100</v>
          </cell>
          <cell r="P403">
            <v>93.946655553240234</v>
          </cell>
          <cell r="Q403">
            <v>108.449677016045</v>
          </cell>
          <cell r="R403">
            <v>84.830172952698462</v>
          </cell>
          <cell r="S403">
            <v>64.034173786205457</v>
          </cell>
          <cell r="T403">
            <v>88.539279016461748</v>
          </cell>
          <cell r="U403">
            <v>83.017295269847864</v>
          </cell>
        </row>
        <row r="404">
          <cell r="A404" t="str">
            <v xml:space="preserve">  Crops</v>
          </cell>
          <cell r="B404">
            <v>15.476338343062974</v>
          </cell>
          <cell r="C404">
            <v>23.549869581418456</v>
          </cell>
          <cell r="D404">
            <v>24.394485157123338</v>
          </cell>
          <cell r="E404">
            <v>21.512855545894919</v>
          </cell>
          <cell r="F404">
            <v>34.231772450627254</v>
          </cell>
          <cell r="G404">
            <v>35.374487641286798</v>
          </cell>
          <cell r="H404">
            <v>35.560799900633462</v>
          </cell>
          <cell r="I404">
            <v>46.876164451620916</v>
          </cell>
          <cell r="J404">
            <v>49.03738666004223</v>
          </cell>
          <cell r="K404">
            <v>55.781890448391501</v>
          </cell>
          <cell r="L404">
            <v>54.937274872686629</v>
          </cell>
          <cell r="M404">
            <v>79.617438827474842</v>
          </cell>
          <cell r="N404">
            <v>80.486896037759294</v>
          </cell>
          <cell r="O404">
            <v>100</v>
          </cell>
          <cell r="P404">
            <v>91.417215252763611</v>
          </cell>
          <cell r="Q404">
            <v>107.05502422059369</v>
          </cell>
          <cell r="R404">
            <v>76.648863495217981</v>
          </cell>
          <cell r="S404">
            <v>50.279468389019989</v>
          </cell>
          <cell r="T404">
            <v>78.325673829337973</v>
          </cell>
          <cell r="U404">
            <v>70.947708359210026</v>
          </cell>
        </row>
        <row r="405">
          <cell r="A405" t="str">
            <v xml:space="preserve">    Bananas</v>
          </cell>
          <cell r="B405">
            <v>10.835351089588377</v>
          </cell>
          <cell r="C405">
            <v>19.00726392251816</v>
          </cell>
          <cell r="D405">
            <v>11.359967715899918</v>
          </cell>
          <cell r="E405">
            <v>8.5956416464891028</v>
          </cell>
          <cell r="F405">
            <v>21.529459241323647</v>
          </cell>
          <cell r="G405">
            <v>15.778853914447136</v>
          </cell>
          <cell r="H405">
            <v>17.372881355932201</v>
          </cell>
          <cell r="I405">
            <v>23.002421307506051</v>
          </cell>
          <cell r="J405">
            <v>33.050847457627114</v>
          </cell>
          <cell r="K405">
            <v>31.759483454398708</v>
          </cell>
          <cell r="L405">
            <v>35.734463276836159</v>
          </cell>
          <cell r="M405">
            <v>83.151735270379334</v>
          </cell>
          <cell r="N405">
            <v>83.272800645681997</v>
          </cell>
          <cell r="O405">
            <v>100</v>
          </cell>
          <cell r="P405">
            <v>83.979015334947533</v>
          </cell>
          <cell r="Q405">
            <v>118.78531073446325</v>
          </cell>
          <cell r="R405">
            <v>70.560936238902343</v>
          </cell>
          <cell r="S405">
            <v>31.335754640839387</v>
          </cell>
          <cell r="T405">
            <v>57.929782082324458</v>
          </cell>
          <cell r="U405">
            <v>48.506860371267145</v>
          </cell>
        </row>
        <row r="406">
          <cell r="A406" t="str">
            <v xml:space="preserve">    Other Crops</v>
          </cell>
          <cell r="B406">
            <v>22.907915993537962</v>
          </cell>
          <cell r="C406">
            <v>30.823909531502419</v>
          </cell>
          <cell r="D406">
            <v>45.266558966074314</v>
          </cell>
          <cell r="E406">
            <v>42.197092084006464</v>
          </cell>
          <cell r="F406">
            <v>54.571890145395805</v>
          </cell>
          <cell r="G406">
            <v>66.752827140549272</v>
          </cell>
          <cell r="H406">
            <v>64.684975767366723</v>
          </cell>
          <cell r="I406">
            <v>85.105008077544426</v>
          </cell>
          <cell r="J406">
            <v>74.636510500807759</v>
          </cell>
          <cell r="K406">
            <v>94.248788368336037</v>
          </cell>
          <cell r="L406">
            <v>85.686591276252017</v>
          </cell>
          <cell r="M406">
            <v>73.957996768982241</v>
          </cell>
          <cell r="N406">
            <v>76.02584814216479</v>
          </cell>
          <cell r="O406">
            <v>100</v>
          </cell>
          <cell r="P406">
            <v>103.32794830371567</v>
          </cell>
          <cell r="Q406">
            <v>88.27140549273021</v>
          </cell>
          <cell r="R406">
            <v>86.397415185783515</v>
          </cell>
          <cell r="S406">
            <v>80.613893376413571</v>
          </cell>
          <cell r="T406">
            <v>110.98546042003233</v>
          </cell>
          <cell r="U406">
            <v>106.88206785137318</v>
          </cell>
        </row>
        <row r="407">
          <cell r="A407" t="str">
            <v xml:space="preserve">  Livestock</v>
          </cell>
          <cell r="B407">
            <v>40.786240786240782</v>
          </cell>
          <cell r="C407">
            <v>55.773955773955777</v>
          </cell>
          <cell r="D407">
            <v>56.26535626535626</v>
          </cell>
          <cell r="E407">
            <v>56.511056511056502</v>
          </cell>
          <cell r="F407">
            <v>51.105651105651106</v>
          </cell>
          <cell r="G407">
            <v>52.825552825552826</v>
          </cell>
          <cell r="H407">
            <v>52.825552825552826</v>
          </cell>
          <cell r="I407">
            <v>55.282555282555279</v>
          </cell>
          <cell r="J407">
            <v>80.343980343980334</v>
          </cell>
          <cell r="K407">
            <v>82.800982800982808</v>
          </cell>
          <cell r="L407">
            <v>86.977886977886982</v>
          </cell>
          <cell r="M407">
            <v>91.400491400491404</v>
          </cell>
          <cell r="N407">
            <v>95.577395577395578</v>
          </cell>
          <cell r="O407">
            <v>100</v>
          </cell>
          <cell r="P407">
            <v>105.65110565110565</v>
          </cell>
          <cell r="Q407">
            <v>111.54791154791155</v>
          </cell>
          <cell r="R407">
            <v>116.70761670761669</v>
          </cell>
          <cell r="S407">
            <v>120.3931203931204</v>
          </cell>
          <cell r="T407">
            <v>124.07862407862407</v>
          </cell>
          <cell r="U407">
            <v>127.51842751842753</v>
          </cell>
        </row>
        <row r="408">
          <cell r="A408" t="str">
            <v xml:space="preserve">  Forestry</v>
          </cell>
          <cell r="B408">
            <v>23.129251700680271</v>
          </cell>
          <cell r="C408">
            <v>37.755102040816332</v>
          </cell>
          <cell r="D408">
            <v>46.258503401360542</v>
          </cell>
          <cell r="E408">
            <v>47.619047619047613</v>
          </cell>
          <cell r="F408">
            <v>45.238095238095241</v>
          </cell>
          <cell r="G408">
            <v>50.34013605442177</v>
          </cell>
          <cell r="H408">
            <v>60.204081632653065</v>
          </cell>
          <cell r="I408">
            <v>68.367346938775512</v>
          </cell>
          <cell r="J408">
            <v>74.489795918367349</v>
          </cell>
          <cell r="K408">
            <v>78.911564625850332</v>
          </cell>
          <cell r="L408">
            <v>83.673469387755105</v>
          </cell>
          <cell r="M408">
            <v>88.775510204081627</v>
          </cell>
          <cell r="N408">
            <v>94.217687074829939</v>
          </cell>
          <cell r="O408">
            <v>100</v>
          </cell>
          <cell r="P408">
            <v>106.4625850340136</v>
          </cell>
          <cell r="Q408">
            <v>118.36734693877551</v>
          </cell>
          <cell r="R408">
            <v>147.61904761904762</v>
          </cell>
          <cell r="S408">
            <v>152.38095238095241</v>
          </cell>
          <cell r="T408">
            <v>155.44217687074831</v>
          </cell>
          <cell r="U408">
            <v>158.84353741496599</v>
          </cell>
        </row>
        <row r="409">
          <cell r="A409" t="str">
            <v xml:space="preserve">  Fishing</v>
          </cell>
          <cell r="B409">
            <v>16.784869976359335</v>
          </cell>
          <cell r="C409">
            <v>18.912529550827422</v>
          </cell>
          <cell r="D409">
            <v>15.484633569739954</v>
          </cell>
          <cell r="E409">
            <v>25.768321513002363</v>
          </cell>
          <cell r="F409">
            <v>32.033096926713945</v>
          </cell>
          <cell r="G409">
            <v>39.598108747044911</v>
          </cell>
          <cell r="H409">
            <v>43.971631205673759</v>
          </cell>
          <cell r="I409">
            <v>58.51063829787234</v>
          </cell>
          <cell r="J409">
            <v>64.420803782505914</v>
          </cell>
          <cell r="K409">
            <v>70.33096926713948</v>
          </cell>
          <cell r="L409">
            <v>76.83215130023639</v>
          </cell>
          <cell r="M409">
            <v>83.924349881796672</v>
          </cell>
          <cell r="N409">
            <v>91.607565011820327</v>
          </cell>
          <cell r="O409">
            <v>100</v>
          </cell>
          <cell r="P409">
            <v>108.03782505910165</v>
          </cell>
          <cell r="Q409">
            <v>116.78486997635933</v>
          </cell>
          <cell r="R409">
            <v>125.53191489361699</v>
          </cell>
          <cell r="S409">
            <v>137.11583924349878</v>
          </cell>
          <cell r="T409">
            <v>145.39007092198582</v>
          </cell>
          <cell r="U409">
            <v>150.11820330969266</v>
          </cell>
        </row>
        <row r="411">
          <cell r="A411" t="str">
            <v>Mining &amp; Quarrying</v>
          </cell>
          <cell r="B411">
            <v>22.131147540983608</v>
          </cell>
          <cell r="C411">
            <v>23.770491803278688</v>
          </cell>
          <cell r="D411">
            <v>31.967213114754102</v>
          </cell>
          <cell r="E411">
            <v>40.983606557377051</v>
          </cell>
          <cell r="F411">
            <v>45.9016393442623</v>
          </cell>
          <cell r="G411">
            <v>48.360655737704917</v>
          </cell>
          <cell r="H411">
            <v>51.639344262295083</v>
          </cell>
          <cell r="I411">
            <v>36.885245901639344</v>
          </cell>
          <cell r="J411">
            <v>42.622950819672134</v>
          </cell>
          <cell r="K411">
            <v>62.295081967213115</v>
          </cell>
          <cell r="L411">
            <v>77.049180327868854</v>
          </cell>
          <cell r="M411">
            <v>78.688524590163937</v>
          </cell>
          <cell r="N411">
            <v>85.245901639344268</v>
          </cell>
          <cell r="O411">
            <v>100</v>
          </cell>
          <cell r="P411">
            <v>111.47540983606558</v>
          </cell>
          <cell r="Q411">
            <v>127.04918032786885</v>
          </cell>
          <cell r="R411">
            <v>148.36065573770492</v>
          </cell>
          <cell r="S411">
            <v>158.19672131147541</v>
          </cell>
          <cell r="T411">
            <v>167.21311475409837</v>
          </cell>
          <cell r="U411">
            <v>163.11475409836063</v>
          </cell>
        </row>
        <row r="413">
          <cell r="A413" t="str">
            <v>Manufacturing</v>
          </cell>
          <cell r="B413">
            <v>15.658270579070374</v>
          </cell>
          <cell r="C413">
            <v>27.343547130615427</v>
          </cell>
          <cell r="D413">
            <v>34.770189561152954</v>
          </cell>
          <cell r="E413">
            <v>37.62659049597508</v>
          </cell>
          <cell r="F413">
            <v>48.896390547909633</v>
          </cell>
          <cell r="G413">
            <v>54.998701635938716</v>
          </cell>
          <cell r="H413">
            <v>56.452869384575436</v>
          </cell>
          <cell r="I413">
            <v>76.707348740586866</v>
          </cell>
          <cell r="J413">
            <v>76.058166709945468</v>
          </cell>
          <cell r="K413">
            <v>76.21397039729942</v>
          </cell>
          <cell r="L413">
            <v>84.964944170345376</v>
          </cell>
          <cell r="M413">
            <v>99.220981563230339</v>
          </cell>
          <cell r="N413">
            <v>111.63334198909376</v>
          </cell>
          <cell r="O413">
            <v>100</v>
          </cell>
          <cell r="P413">
            <v>112.56816411321735</v>
          </cell>
          <cell r="Q413">
            <v>133.18618540638795</v>
          </cell>
          <cell r="R413">
            <v>132.22539600103872</v>
          </cell>
          <cell r="S413">
            <v>132.22539600103872</v>
          </cell>
          <cell r="T413">
            <v>131.23863931446377</v>
          </cell>
          <cell r="U413">
            <v>136.82160477797976</v>
          </cell>
        </row>
        <row r="415">
          <cell r="A415" t="str">
            <v>Electricity &amp; Water</v>
          </cell>
          <cell r="B415">
            <v>11.317254174397032</v>
          </cell>
          <cell r="C415">
            <v>11.873840445269016</v>
          </cell>
          <cell r="D415">
            <v>14.053803339517627</v>
          </cell>
          <cell r="E415">
            <v>15.584415584415586</v>
          </cell>
          <cell r="F415">
            <v>21.428571428571431</v>
          </cell>
          <cell r="G415">
            <v>25.510204081632654</v>
          </cell>
          <cell r="H415">
            <v>33.9517625231911</v>
          </cell>
          <cell r="I415">
            <v>36.224489795918366</v>
          </cell>
          <cell r="J415">
            <v>46.846011131725419</v>
          </cell>
          <cell r="K415">
            <v>54.40630797773656</v>
          </cell>
          <cell r="L415">
            <v>62.708719851577001</v>
          </cell>
          <cell r="M415">
            <v>82.096474953617815</v>
          </cell>
          <cell r="N415">
            <v>88.26530612244899</v>
          </cell>
          <cell r="O415">
            <v>100</v>
          </cell>
          <cell r="P415">
            <v>105.93692022263453</v>
          </cell>
          <cell r="Q415">
            <v>114.14656771799632</v>
          </cell>
          <cell r="R415">
            <v>117.76437847866421</v>
          </cell>
          <cell r="S415">
            <v>129.35992578849721</v>
          </cell>
          <cell r="T415">
            <v>139.98144712430428</v>
          </cell>
          <cell r="U415">
            <v>155.10204081632654</v>
          </cell>
        </row>
        <row r="416">
          <cell r="A416" t="str">
            <v xml:space="preserve">  Electricity</v>
          </cell>
          <cell r="B416">
            <v>10.182207931404072</v>
          </cell>
          <cell r="C416">
            <v>10.87888531618435</v>
          </cell>
          <cell r="D416">
            <v>10.45016077170418</v>
          </cell>
          <cell r="E416">
            <v>10.932475884244374</v>
          </cell>
          <cell r="F416">
            <v>14.630225080385854</v>
          </cell>
          <cell r="G416">
            <v>18.327974276527332</v>
          </cell>
          <cell r="H416">
            <v>28.617363344051444</v>
          </cell>
          <cell r="I416">
            <v>31.29689174705252</v>
          </cell>
          <cell r="J416">
            <v>40.88960342979636</v>
          </cell>
          <cell r="K416">
            <v>45.230439442658088</v>
          </cell>
          <cell r="L416">
            <v>55.466237942122184</v>
          </cell>
          <cell r="M416">
            <v>75.509110396570208</v>
          </cell>
          <cell r="N416">
            <v>81.350482315112544</v>
          </cell>
          <cell r="O416">
            <v>100</v>
          </cell>
          <cell r="P416">
            <v>103.96570203644157</v>
          </cell>
          <cell r="Q416">
            <v>113.4512325830654</v>
          </cell>
          <cell r="R416">
            <v>113.50482315112541</v>
          </cell>
          <cell r="S416">
            <v>118.86387995712755</v>
          </cell>
          <cell r="T416">
            <v>129.90353697749194</v>
          </cell>
          <cell r="U416">
            <v>144.42658092175776</v>
          </cell>
        </row>
        <row r="417">
          <cell r="A417" t="str">
            <v xml:space="preserve">  Water</v>
          </cell>
          <cell r="B417">
            <v>18.620689655172416</v>
          </cell>
          <cell r="C417">
            <v>18.275862068965516</v>
          </cell>
          <cell r="D417">
            <v>37.241379310344833</v>
          </cell>
          <cell r="E417">
            <v>45.517241379310349</v>
          </cell>
          <cell r="F417">
            <v>65.172413793103445</v>
          </cell>
          <cell r="G417">
            <v>71.724137931034491</v>
          </cell>
          <cell r="H417">
            <v>68.275862068965523</v>
          </cell>
          <cell r="I417">
            <v>67.931034482758619</v>
          </cell>
          <cell r="J417">
            <v>85.172413793103459</v>
          </cell>
          <cell r="K417">
            <v>113.44827586206898</v>
          </cell>
          <cell r="L417">
            <v>109.31034482758622</v>
          </cell>
          <cell r="M417">
            <v>124.48275862068965</v>
          </cell>
          <cell r="N417">
            <v>132.75862068965517</v>
          </cell>
          <cell r="O417">
            <v>100</v>
          </cell>
          <cell r="P417">
            <v>118.62068965517241</v>
          </cell>
          <cell r="Q417">
            <v>118.62068965517241</v>
          </cell>
          <cell r="R417">
            <v>145.17241379310346</v>
          </cell>
          <cell r="S417">
            <v>196.89655172413794</v>
          </cell>
          <cell r="T417">
            <v>204.82758620689657</v>
          </cell>
          <cell r="U417">
            <v>223.79310344827584</v>
          </cell>
        </row>
        <row r="419">
          <cell r="A419" t="str">
            <v>Construction</v>
          </cell>
          <cell r="B419">
            <v>23.841059602649008</v>
          </cell>
          <cell r="C419">
            <v>25.520340586565748</v>
          </cell>
          <cell r="D419">
            <v>34.011352885525071</v>
          </cell>
          <cell r="E419">
            <v>43.4247871333964</v>
          </cell>
          <cell r="F419">
            <v>48.675496688741717</v>
          </cell>
          <cell r="G419">
            <v>51.608325449385049</v>
          </cell>
          <cell r="H419">
            <v>54.801324503311264</v>
          </cell>
          <cell r="I419">
            <v>39.309366130558182</v>
          </cell>
          <cell r="J419">
            <v>45.979186376537371</v>
          </cell>
          <cell r="K419">
            <v>67.478713339640493</v>
          </cell>
          <cell r="L419">
            <v>74.574266792809837</v>
          </cell>
          <cell r="M419">
            <v>78.642384105960261</v>
          </cell>
          <cell r="N419">
            <v>84.886471144749294</v>
          </cell>
          <cell r="O419">
            <v>100</v>
          </cell>
          <cell r="P419">
            <v>110.33585619678334</v>
          </cell>
          <cell r="Q419">
            <v>125.66225165562915</v>
          </cell>
          <cell r="R419">
            <v>143.44843897824029</v>
          </cell>
          <cell r="S419">
            <v>151.79754020813624</v>
          </cell>
          <cell r="T419">
            <v>160.54872280037841</v>
          </cell>
          <cell r="U419">
            <v>157.16650898770104</v>
          </cell>
        </row>
        <row r="421">
          <cell r="A421" t="str">
            <v>Wholesale &amp; Retail Trade</v>
          </cell>
          <cell r="B421">
            <v>21.489361702127656</v>
          </cell>
          <cell r="C421">
            <v>24.758220502901356</v>
          </cell>
          <cell r="D421">
            <v>26.885880077369439</v>
          </cell>
          <cell r="E421">
            <v>34.158607350096709</v>
          </cell>
          <cell r="F421">
            <v>35.570599613152801</v>
          </cell>
          <cell r="G421">
            <v>43.733075435203091</v>
          </cell>
          <cell r="H421">
            <v>47.117988394584138</v>
          </cell>
          <cell r="I421">
            <v>50.464216634429391</v>
          </cell>
          <cell r="J421">
            <v>55.512572533849124</v>
          </cell>
          <cell r="K421">
            <v>61.141199226305609</v>
          </cell>
          <cell r="L421">
            <v>68.665377176015468</v>
          </cell>
          <cell r="M421">
            <v>75.145067698259183</v>
          </cell>
          <cell r="N421">
            <v>84.390715667311412</v>
          </cell>
          <cell r="O421">
            <v>100</v>
          </cell>
          <cell r="P421">
            <v>114.48742746615086</v>
          </cell>
          <cell r="Q421">
            <v>128.47195357833655</v>
          </cell>
          <cell r="R421">
            <v>146.67311411992262</v>
          </cell>
          <cell r="S421">
            <v>159.14893617021275</v>
          </cell>
          <cell r="T421">
            <v>174.08123791102514</v>
          </cell>
          <cell r="U421">
            <v>185.55125725338493</v>
          </cell>
        </row>
        <row r="423">
          <cell r="A423" t="str">
            <v>Hotels &amp; Restaurants</v>
          </cell>
          <cell r="B423">
            <v>19.10891089108911</v>
          </cell>
          <cell r="C423">
            <v>19.504950495049506</v>
          </cell>
          <cell r="D423">
            <v>21.881188118811881</v>
          </cell>
          <cell r="E423">
            <v>26.534653465346537</v>
          </cell>
          <cell r="F423">
            <v>36.534653465346537</v>
          </cell>
          <cell r="G423">
            <v>40.891089108910897</v>
          </cell>
          <cell r="H423">
            <v>44.455445544554465</v>
          </cell>
          <cell r="I423">
            <v>45.841584158415841</v>
          </cell>
          <cell r="J423">
            <v>49.207920792079207</v>
          </cell>
          <cell r="K423">
            <v>55.544554455445549</v>
          </cell>
          <cell r="L423">
            <v>68.019801980198025</v>
          </cell>
          <cell r="M423">
            <v>73.069306930693074</v>
          </cell>
          <cell r="N423">
            <v>81.584158415841586</v>
          </cell>
          <cell r="O423">
            <v>100</v>
          </cell>
          <cell r="P423">
            <v>112.17821782178218</v>
          </cell>
          <cell r="Q423">
            <v>126.63366336633663</v>
          </cell>
          <cell r="R423">
            <v>142.27722772277227</v>
          </cell>
          <cell r="S423">
            <v>137.92079207920793</v>
          </cell>
          <cell r="T423">
            <v>156.03960396039605</v>
          </cell>
          <cell r="U423">
            <v>153.86138613861385</v>
          </cell>
        </row>
        <row r="425">
          <cell r="A425" t="str">
            <v>Transport</v>
          </cell>
          <cell r="B425">
            <v>17.73542238733646</v>
          </cell>
          <cell r="C425">
            <v>21.741237279922469</v>
          </cell>
          <cell r="D425">
            <v>25.811662090130831</v>
          </cell>
          <cell r="E425">
            <v>29.559037312227439</v>
          </cell>
          <cell r="F425">
            <v>35.228557583589087</v>
          </cell>
          <cell r="G425">
            <v>41.657244387013414</v>
          </cell>
          <cell r="H425">
            <v>46.648360523340337</v>
          </cell>
          <cell r="I425">
            <v>52.980132450331141</v>
          </cell>
          <cell r="J425">
            <v>57.357454369245687</v>
          </cell>
          <cell r="K425">
            <v>62.865449846551449</v>
          </cell>
          <cell r="L425">
            <v>69.859473429171388</v>
          </cell>
          <cell r="M425">
            <v>78.178000323049588</v>
          </cell>
          <cell r="N425">
            <v>83.233726376998874</v>
          </cell>
          <cell r="O425">
            <v>100</v>
          </cell>
          <cell r="P425">
            <v>104.87804878048783</v>
          </cell>
          <cell r="Q425">
            <v>109.10999838475206</v>
          </cell>
          <cell r="R425">
            <v>111.82361492489099</v>
          </cell>
          <cell r="S425">
            <v>114.44031658859637</v>
          </cell>
          <cell r="T425">
            <v>125.79550961072525</v>
          </cell>
          <cell r="U425">
            <v>137.27992246809885</v>
          </cell>
        </row>
        <row r="426">
          <cell r="A426" t="str">
            <v xml:space="preserve">  Road</v>
          </cell>
          <cell r="B426">
            <v>17.964946445959104</v>
          </cell>
          <cell r="C426">
            <v>23.271665043816945</v>
          </cell>
          <cell r="D426">
            <v>28.407984420642652</v>
          </cell>
          <cell r="E426">
            <v>34.420642648490748</v>
          </cell>
          <cell r="F426">
            <v>42.015579357351513</v>
          </cell>
          <cell r="G426">
            <v>48.07692307692308</v>
          </cell>
          <cell r="H426">
            <v>54.576436222005853</v>
          </cell>
          <cell r="I426">
            <v>58.446932814021423</v>
          </cell>
          <cell r="J426">
            <v>60.662122687439144</v>
          </cell>
          <cell r="K426">
            <v>65.23855890944499</v>
          </cell>
          <cell r="L426">
            <v>69.109055501460574</v>
          </cell>
          <cell r="M426">
            <v>75</v>
          </cell>
          <cell r="N426">
            <v>77.969814995131458</v>
          </cell>
          <cell r="O426">
            <v>100</v>
          </cell>
          <cell r="P426">
            <v>108.30087633885104</v>
          </cell>
          <cell r="Q426">
            <v>110.00486854917236</v>
          </cell>
          <cell r="R426">
            <v>114.50827653359299</v>
          </cell>
          <cell r="S426">
            <v>120.37487828627069</v>
          </cell>
          <cell r="T426">
            <v>132.27848101265823</v>
          </cell>
          <cell r="U426">
            <v>140.43330087633885</v>
          </cell>
        </row>
        <row r="427">
          <cell r="A427" t="str">
            <v xml:space="preserve">  Sea</v>
          </cell>
          <cell r="B427">
            <v>21.107994389901823</v>
          </cell>
          <cell r="C427">
            <v>23.071528751753156</v>
          </cell>
          <cell r="D427">
            <v>25.315568022440395</v>
          </cell>
          <cell r="E427">
            <v>24.474053295932681</v>
          </cell>
          <cell r="F427">
            <v>25.245441795231415</v>
          </cell>
          <cell r="G427">
            <v>29.733520336605888</v>
          </cell>
          <cell r="H427">
            <v>34.502103786816271</v>
          </cell>
          <cell r="I427">
            <v>45.582047685834503</v>
          </cell>
          <cell r="J427">
            <v>46.423562412342214</v>
          </cell>
          <cell r="K427">
            <v>58.976157082748948</v>
          </cell>
          <cell r="L427">
            <v>68.302945301542778</v>
          </cell>
          <cell r="M427">
            <v>84.852734922861146</v>
          </cell>
          <cell r="N427">
            <v>95.301542776998588</v>
          </cell>
          <cell r="O427">
            <v>100</v>
          </cell>
          <cell r="P427">
            <v>95.091164095371667</v>
          </cell>
          <cell r="Q427">
            <v>104.27769985974756</v>
          </cell>
          <cell r="R427">
            <v>100.07012622720896</v>
          </cell>
          <cell r="S427">
            <v>90.042075736325387</v>
          </cell>
          <cell r="T427">
            <v>100.63113604488079</v>
          </cell>
          <cell r="U427">
            <v>124.4039270687237</v>
          </cell>
        </row>
        <row r="428">
          <cell r="A428" t="str">
            <v xml:space="preserve">  Air</v>
          </cell>
          <cell r="B428">
            <v>8.9802130898021311</v>
          </cell>
          <cell r="C428">
            <v>9.2846270928462697</v>
          </cell>
          <cell r="D428">
            <v>10.6544901065449</v>
          </cell>
          <cell r="E428">
            <v>10.197869101978691</v>
          </cell>
          <cell r="F428">
            <v>14.45966514459665</v>
          </cell>
          <cell r="G428">
            <v>27.397260273972602</v>
          </cell>
          <cell r="H428">
            <v>23.43987823439878</v>
          </cell>
          <cell r="I428">
            <v>34.855403348554034</v>
          </cell>
          <cell r="J428">
            <v>60.426179604261797</v>
          </cell>
          <cell r="K428">
            <v>56.468797564687975</v>
          </cell>
          <cell r="L428">
            <v>77.929984779299843</v>
          </cell>
          <cell r="M428">
            <v>83.561643835616437</v>
          </cell>
          <cell r="N428">
            <v>89.954337899543376</v>
          </cell>
          <cell r="O428">
            <v>100</v>
          </cell>
          <cell r="P428">
            <v>104.71841704718416</v>
          </cell>
          <cell r="Q428">
            <v>114.00304414003044</v>
          </cell>
          <cell r="R428">
            <v>120.54794520547945</v>
          </cell>
          <cell r="S428">
            <v>130.28919330289193</v>
          </cell>
          <cell r="T428">
            <v>139.87823439878233</v>
          </cell>
          <cell r="U428">
            <v>145.50989345509893</v>
          </cell>
        </row>
        <row r="430">
          <cell r="A430" t="str">
            <v>Communications</v>
          </cell>
          <cell r="B430">
            <v>9.993552546744036</v>
          </cell>
          <cell r="C430">
            <v>13.088330109606709</v>
          </cell>
          <cell r="D430">
            <v>18.762088974854933</v>
          </cell>
          <cell r="E430">
            <v>17.633784655061248</v>
          </cell>
          <cell r="F430">
            <v>23.855577047066408</v>
          </cell>
          <cell r="G430">
            <v>28.272082527401675</v>
          </cell>
          <cell r="H430">
            <v>29.206963249516445</v>
          </cell>
          <cell r="I430">
            <v>27.530625402965825</v>
          </cell>
          <cell r="J430">
            <v>35.267569310122497</v>
          </cell>
          <cell r="K430">
            <v>46.71179883945841</v>
          </cell>
          <cell r="L430">
            <v>57.801418439716315</v>
          </cell>
          <cell r="M430">
            <v>72.437137330754368</v>
          </cell>
          <cell r="N430">
            <v>90.006447453255973</v>
          </cell>
          <cell r="O430">
            <v>100</v>
          </cell>
          <cell r="P430">
            <v>121.01869761444229</v>
          </cell>
          <cell r="Q430">
            <v>123.17859445519019</v>
          </cell>
          <cell r="R430">
            <v>131.65699548678273</v>
          </cell>
          <cell r="S430">
            <v>145.58349451966475</v>
          </cell>
          <cell r="T430">
            <v>149.00064474532559</v>
          </cell>
          <cell r="U430">
            <v>166.92456479690523</v>
          </cell>
        </row>
        <row r="431">
          <cell r="A431" t="str">
            <v xml:space="preserve">  Cable &amp; Wireless</v>
          </cell>
          <cell r="B431">
            <v>10.171232876712329</v>
          </cell>
          <cell r="C431">
            <v>13.321917808219178</v>
          </cell>
          <cell r="D431">
            <v>19.109589041095891</v>
          </cell>
          <cell r="E431">
            <v>17.979452054794521</v>
          </cell>
          <cell r="F431">
            <v>24.315068493150687</v>
          </cell>
          <cell r="G431">
            <v>28.801369863013697</v>
          </cell>
          <cell r="H431">
            <v>29.726027397260275</v>
          </cell>
          <cell r="I431">
            <v>28.047945205479451</v>
          </cell>
          <cell r="J431">
            <v>35.239726027397253</v>
          </cell>
          <cell r="K431">
            <v>47.397260273972606</v>
          </cell>
          <cell r="L431">
            <v>58.630136986301373</v>
          </cell>
          <cell r="M431">
            <v>73.493150684931507</v>
          </cell>
          <cell r="N431">
            <v>91.335616438356169</v>
          </cell>
          <cell r="O431">
            <v>100</v>
          </cell>
          <cell r="P431">
            <v>121.74657534246576</v>
          </cell>
          <cell r="Q431">
            <v>125.95890410958906</v>
          </cell>
          <cell r="R431">
            <v>135.37671232876713</v>
          </cell>
          <cell r="S431">
            <v>146.23287671232879</v>
          </cell>
          <cell r="T431">
            <v>147.5</v>
          </cell>
          <cell r="U431">
            <v>170.41095890410958</v>
          </cell>
        </row>
        <row r="432">
          <cell r="A432" t="str">
            <v xml:space="preserve">  Post Office</v>
          </cell>
          <cell r="B432">
            <v>7.1428571428571423</v>
          </cell>
          <cell r="C432">
            <v>9.3406593406593412</v>
          </cell>
          <cell r="D432">
            <v>13.186813186813188</v>
          </cell>
          <cell r="E432">
            <v>12.087912087912088</v>
          </cell>
          <cell r="F432">
            <v>16.483516483516482</v>
          </cell>
          <cell r="G432">
            <v>19.780219780219781</v>
          </cell>
          <cell r="H432">
            <v>20.87912087912088</v>
          </cell>
          <cell r="I432">
            <v>19.23076923076923</v>
          </cell>
          <cell r="J432">
            <v>35.714285714285715</v>
          </cell>
          <cell r="K432">
            <v>35.714285714285715</v>
          </cell>
          <cell r="L432">
            <v>44.505494505494511</v>
          </cell>
          <cell r="M432">
            <v>55.494505494505496</v>
          </cell>
          <cell r="N432">
            <v>68.681318681318686</v>
          </cell>
          <cell r="O432">
            <v>100</v>
          </cell>
          <cell r="P432">
            <v>109.34065934065933</v>
          </cell>
          <cell r="Q432">
            <v>78.571428571428569</v>
          </cell>
          <cell r="R432">
            <v>71.978021978021971</v>
          </cell>
          <cell r="S432">
            <v>135.16483516483515</v>
          </cell>
          <cell r="T432">
            <v>173.07692307692307</v>
          </cell>
          <cell r="U432">
            <v>110.98901098901099</v>
          </cell>
        </row>
        <row r="434">
          <cell r="A434" t="str">
            <v>Banks &amp; Insurance</v>
          </cell>
          <cell r="B434">
            <v>9.5526695526695526</v>
          </cell>
          <cell r="C434">
            <v>15.6998556998557</v>
          </cell>
          <cell r="D434">
            <v>20</v>
          </cell>
          <cell r="E434">
            <v>23.31890331890332</v>
          </cell>
          <cell r="F434">
            <v>28.888888888888893</v>
          </cell>
          <cell r="G434">
            <v>34.891774891774894</v>
          </cell>
          <cell r="H434">
            <v>37.604617604617602</v>
          </cell>
          <cell r="I434">
            <v>46.695526695526695</v>
          </cell>
          <cell r="J434">
            <v>45.62770562770563</v>
          </cell>
          <cell r="K434">
            <v>55.757575757575765</v>
          </cell>
          <cell r="L434">
            <v>58.008658008658017</v>
          </cell>
          <cell r="M434">
            <v>65.252525252525245</v>
          </cell>
          <cell r="N434">
            <v>85.94516594516594</v>
          </cell>
          <cell r="O434">
            <v>100</v>
          </cell>
          <cell r="P434">
            <v>104.41558441558443</v>
          </cell>
          <cell r="Q434">
            <v>110.01443001443003</v>
          </cell>
          <cell r="R434">
            <v>113.62193362193362</v>
          </cell>
          <cell r="S434">
            <v>127.79220779220779</v>
          </cell>
          <cell r="T434">
            <v>136.65223665223667</v>
          </cell>
          <cell r="U434">
            <v>141.76046176046177</v>
          </cell>
        </row>
        <row r="435">
          <cell r="A435" t="str">
            <v>Banks</v>
          </cell>
          <cell r="B435">
            <v>9.7870879120879124</v>
          </cell>
          <cell r="C435">
            <v>17.032967032967033</v>
          </cell>
          <cell r="D435">
            <v>22.081043956043956</v>
          </cell>
          <cell r="E435">
            <v>25.755494505494504</v>
          </cell>
          <cell r="F435">
            <v>31.97115384615385</v>
          </cell>
          <cell r="G435">
            <v>38.73626373626373</v>
          </cell>
          <cell r="H435">
            <v>38.049450549450547</v>
          </cell>
          <cell r="I435">
            <v>42.376373626373628</v>
          </cell>
          <cell r="J435">
            <v>41.037087912087912</v>
          </cell>
          <cell r="K435">
            <v>52.369505494505496</v>
          </cell>
          <cell r="L435">
            <v>54.704670329670321</v>
          </cell>
          <cell r="M435">
            <v>63.701923076923073</v>
          </cell>
          <cell r="N435">
            <v>87.087912087912073</v>
          </cell>
          <cell r="O435">
            <v>100</v>
          </cell>
          <cell r="P435">
            <v>103.8804945054945</v>
          </cell>
          <cell r="Q435">
            <v>107.41758241758241</v>
          </cell>
          <cell r="R435">
            <v>105.04807692307692</v>
          </cell>
          <cell r="S435">
            <v>119.05906593406594</v>
          </cell>
          <cell r="T435">
            <v>127.50686813186813</v>
          </cell>
          <cell r="U435">
            <v>129.15521978021977</v>
          </cell>
        </row>
        <row r="436">
          <cell r="A436" t="str">
            <v>Insurance</v>
          </cell>
          <cell r="B436">
            <v>8.3182640144665463</v>
          </cell>
          <cell r="C436">
            <v>8.679927667269439</v>
          </cell>
          <cell r="D436">
            <v>9.0415913200723335</v>
          </cell>
          <cell r="E436">
            <v>10.488245931283904</v>
          </cell>
          <cell r="F436">
            <v>12.658227848101264</v>
          </cell>
          <cell r="G436">
            <v>14.647377938517177</v>
          </cell>
          <cell r="H436">
            <v>35.262206148282097</v>
          </cell>
          <cell r="I436">
            <v>69.439421338155512</v>
          </cell>
          <cell r="J436">
            <v>69.801084990958401</v>
          </cell>
          <cell r="K436">
            <v>73.598553345388794</v>
          </cell>
          <cell r="L436">
            <v>75.406871609403254</v>
          </cell>
          <cell r="M436">
            <v>73.417721518987335</v>
          </cell>
          <cell r="N436">
            <v>79.927667269439411</v>
          </cell>
          <cell r="O436">
            <v>100</v>
          </cell>
          <cell r="P436">
            <v>107.23327305605785</v>
          </cell>
          <cell r="Q436">
            <v>123.68896925858949</v>
          </cell>
          <cell r="R436">
            <v>158.77034358047015</v>
          </cell>
          <cell r="S436">
            <v>173.77938517179021</v>
          </cell>
          <cell r="T436">
            <v>184.81012658227849</v>
          </cell>
          <cell r="U436">
            <v>208.13743218806508</v>
          </cell>
        </row>
        <row r="438">
          <cell r="A438" t="str">
            <v>Real Estate &amp; Housing</v>
          </cell>
          <cell r="B438">
            <v>34.692179700499167</v>
          </cell>
          <cell r="C438">
            <v>37.021630615640596</v>
          </cell>
          <cell r="D438">
            <v>43.427620632279535</v>
          </cell>
          <cell r="E438">
            <v>56.655574043261225</v>
          </cell>
          <cell r="F438">
            <v>66.638935108153078</v>
          </cell>
          <cell r="G438">
            <v>68.05324459234609</v>
          </cell>
          <cell r="H438">
            <v>73.128119800332769</v>
          </cell>
          <cell r="I438">
            <v>76.206322795341094</v>
          </cell>
          <cell r="J438">
            <v>78.286189683860243</v>
          </cell>
          <cell r="K438">
            <v>79.700499168053256</v>
          </cell>
          <cell r="L438">
            <v>83.444259567387675</v>
          </cell>
          <cell r="M438">
            <v>86.272878535773714</v>
          </cell>
          <cell r="N438">
            <v>90.432612312811983</v>
          </cell>
          <cell r="O438">
            <v>100</v>
          </cell>
          <cell r="P438">
            <v>107.32113144758738</v>
          </cell>
          <cell r="Q438">
            <v>112.89517470881864</v>
          </cell>
          <cell r="R438">
            <v>119.21797004991681</v>
          </cell>
          <cell r="S438">
            <v>121.29783693843595</v>
          </cell>
          <cell r="T438">
            <v>124.70881863560732</v>
          </cell>
          <cell r="U438">
            <v>132.44592346089848</v>
          </cell>
        </row>
        <row r="440">
          <cell r="A440" t="str">
            <v>Government Services</v>
          </cell>
          <cell r="B440">
            <v>21.294840645991144</v>
          </cell>
          <cell r="C440">
            <v>27.09732742603974</v>
          </cell>
          <cell r="D440">
            <v>30.8132056595684</v>
          </cell>
          <cell r="E440">
            <v>32.299556952979856</v>
          </cell>
          <cell r="F440">
            <v>41.975132199514078</v>
          </cell>
          <cell r="G440">
            <v>47.005859654137502</v>
          </cell>
          <cell r="H440">
            <v>56.495640988995291</v>
          </cell>
          <cell r="I440">
            <v>59.311133342861247</v>
          </cell>
          <cell r="J440">
            <v>61.354866371301995</v>
          </cell>
          <cell r="K440">
            <v>66.471344862083754</v>
          </cell>
          <cell r="L440">
            <v>79.391167643275708</v>
          </cell>
          <cell r="M440">
            <v>85.27940545948266</v>
          </cell>
          <cell r="N440">
            <v>96.512791196226956</v>
          </cell>
          <cell r="O440">
            <v>100</v>
          </cell>
          <cell r="P440">
            <v>110.39016721452053</v>
          </cell>
          <cell r="Q440">
            <v>122.46677147348865</v>
          </cell>
          <cell r="R440">
            <v>133.12848363584396</v>
          </cell>
          <cell r="S440">
            <v>139.81706445619554</v>
          </cell>
          <cell r="T440">
            <v>145.24796341289127</v>
          </cell>
          <cell r="U440">
            <v>157.11019008146351</v>
          </cell>
        </row>
        <row r="441">
          <cell r="A441" t="str">
            <v xml:space="preserve">  Central</v>
          </cell>
          <cell r="B441">
            <v>21.258355129322876</v>
          </cell>
          <cell r="C441">
            <v>27.041557686718981</v>
          </cell>
          <cell r="D441">
            <v>30.761406567858185</v>
          </cell>
          <cell r="E441">
            <v>32.243533856437089</v>
          </cell>
          <cell r="F441">
            <v>41.891891891891895</v>
          </cell>
          <cell r="G441">
            <v>46.890438825922701</v>
          </cell>
          <cell r="H441">
            <v>56.378959604766052</v>
          </cell>
          <cell r="I441">
            <v>59.168846265620466</v>
          </cell>
          <cell r="J441">
            <v>61.217669282185419</v>
          </cell>
          <cell r="K441">
            <v>66.158093577448426</v>
          </cell>
          <cell r="L441">
            <v>79.235687300203438</v>
          </cell>
          <cell r="M441">
            <v>85.294972391746597</v>
          </cell>
          <cell r="N441">
            <v>96.541702993315909</v>
          </cell>
          <cell r="O441">
            <v>100</v>
          </cell>
          <cell r="P441">
            <v>109.75007265329847</v>
          </cell>
          <cell r="Q441">
            <v>121.51990700377797</v>
          </cell>
          <cell r="R441">
            <v>132.22900319674517</v>
          </cell>
          <cell r="S441">
            <v>138.21563498982857</v>
          </cell>
          <cell r="T441">
            <v>143.99883754722464</v>
          </cell>
          <cell r="U441">
            <v>155.6669572798605</v>
          </cell>
        </row>
        <row r="442">
          <cell r="A442" t="str">
            <v xml:space="preserve">  Local</v>
          </cell>
          <cell r="B442">
            <v>27.027027027027028</v>
          </cell>
          <cell r="C442">
            <v>33.783783783783782</v>
          </cell>
          <cell r="D442">
            <v>37.837837837837839</v>
          </cell>
          <cell r="E442">
            <v>40.54054054054054</v>
          </cell>
          <cell r="F442">
            <v>54.054054054054056</v>
          </cell>
          <cell r="G442">
            <v>62.162162162162161</v>
          </cell>
          <cell r="H442">
            <v>72.972972972972983</v>
          </cell>
          <cell r="I442">
            <v>75.675675675675677</v>
          </cell>
          <cell r="J442">
            <v>78.378378378378372</v>
          </cell>
          <cell r="K442">
            <v>87.837837837837839</v>
          </cell>
          <cell r="L442">
            <v>93.243243243243228</v>
          </cell>
          <cell r="M442">
            <v>86.486486486486484</v>
          </cell>
          <cell r="N442">
            <v>95.945945945945937</v>
          </cell>
          <cell r="O442">
            <v>100</v>
          </cell>
          <cell r="P442">
            <v>175.67567567567568</v>
          </cell>
          <cell r="Q442">
            <v>204.05405405405409</v>
          </cell>
          <cell r="R442">
            <v>214.86486486486487</v>
          </cell>
          <cell r="S442">
            <v>281.08108108108109</v>
          </cell>
          <cell r="T442">
            <v>209.45945945945948</v>
          </cell>
          <cell r="U442">
            <v>221.62162162162161</v>
          </cell>
        </row>
        <row r="443">
          <cell r="A443" t="str">
            <v xml:space="preserve">  NIS</v>
          </cell>
          <cell r="B443">
            <v>17.073170731707318</v>
          </cell>
          <cell r="C443">
            <v>24.390243902439028</v>
          </cell>
          <cell r="D443">
            <v>26.829268292682929</v>
          </cell>
          <cell r="E443">
            <v>26.829268292682929</v>
          </cell>
          <cell r="F443">
            <v>34.146341463414636</v>
          </cell>
          <cell r="G443">
            <v>39.024390243902438</v>
          </cell>
          <cell r="H443">
            <v>46.341463414634148</v>
          </cell>
          <cell r="I443">
            <v>53.658536585365859</v>
          </cell>
          <cell r="J443">
            <v>53.658536585365859</v>
          </cell>
          <cell r="K443">
            <v>80.487804878048792</v>
          </cell>
          <cell r="L443">
            <v>80.487804878048792</v>
          </cell>
          <cell r="M443">
            <v>80.487804878048792</v>
          </cell>
          <cell r="N443">
            <v>92.682926829268297</v>
          </cell>
          <cell r="O443">
            <v>100</v>
          </cell>
          <cell r="P443">
            <v>100</v>
          </cell>
          <cell r="Q443">
            <v>134.14634146341464</v>
          </cell>
          <cell r="R443">
            <v>136.58536585365854</v>
          </cell>
          <cell r="S443">
            <v>153.65853658536585</v>
          </cell>
          <cell r="T443">
            <v>239.02439024390242</v>
          </cell>
          <cell r="U443">
            <v>282.92682926829269</v>
          </cell>
        </row>
        <row r="445">
          <cell r="A445" t="str">
            <v>Other Services</v>
          </cell>
          <cell r="B445">
            <v>31.878787878787879</v>
          </cell>
          <cell r="C445">
            <v>37.212121212121204</v>
          </cell>
          <cell r="D445">
            <v>40.36363636363636</v>
          </cell>
          <cell r="E445">
            <v>55.393939393939398</v>
          </cell>
          <cell r="F445">
            <v>64.36363636363636</v>
          </cell>
          <cell r="G445">
            <v>68.848484848484844</v>
          </cell>
          <cell r="H445">
            <v>73.939393939393938</v>
          </cell>
          <cell r="I445">
            <v>77.090909090909093</v>
          </cell>
          <cell r="J445">
            <v>79.151515151515156</v>
          </cell>
          <cell r="K445">
            <v>80.606060606060609</v>
          </cell>
          <cell r="L445">
            <v>84.484848484848484</v>
          </cell>
          <cell r="M445">
            <v>87.393939393939391</v>
          </cell>
          <cell r="N445">
            <v>90.424242424242436</v>
          </cell>
          <cell r="O445">
            <v>100</v>
          </cell>
          <cell r="P445">
            <v>107.27272727272728</v>
          </cell>
          <cell r="Q445">
            <v>112.84848484848486</v>
          </cell>
          <cell r="R445">
            <v>119.15151515151514</v>
          </cell>
          <cell r="S445">
            <v>121.21212121212122</v>
          </cell>
          <cell r="T445">
            <v>124.60606060606061</v>
          </cell>
          <cell r="U445">
            <v>131.15151515151516</v>
          </cell>
        </row>
        <row r="447">
          <cell r="A447" t="str">
            <v>Less Imputed Service Charge</v>
          </cell>
          <cell r="B447">
            <v>12.294768995799924</v>
          </cell>
          <cell r="C447">
            <v>17.029400534555172</v>
          </cell>
          <cell r="D447">
            <v>20.885834287896142</v>
          </cell>
          <cell r="E447">
            <v>28.29324169530355</v>
          </cell>
          <cell r="F447">
            <v>32.340588010691107</v>
          </cell>
          <cell r="G447">
            <v>41.198930889652537</v>
          </cell>
          <cell r="H447">
            <v>44.63535700649102</v>
          </cell>
          <cell r="I447">
            <v>45.360824742268044</v>
          </cell>
          <cell r="J447">
            <v>45.971744940817096</v>
          </cell>
          <cell r="K447">
            <v>49.675448644520806</v>
          </cell>
          <cell r="L447">
            <v>49.675448644520806</v>
          </cell>
          <cell r="M447">
            <v>59.297441771668566</v>
          </cell>
          <cell r="N447">
            <v>96.945399007254679</v>
          </cell>
          <cell r="O447">
            <v>100</v>
          </cell>
          <cell r="P447">
            <v>104.96372661321114</v>
          </cell>
          <cell r="Q447">
            <v>110.42382588774342</v>
          </cell>
          <cell r="R447">
            <v>112.86750668193966</v>
          </cell>
          <cell r="S447">
            <v>124.39862542955325</v>
          </cell>
          <cell r="T447">
            <v>137.95341733486063</v>
          </cell>
          <cell r="U447">
            <v>126.8041237113402</v>
          </cell>
        </row>
        <row r="449">
          <cell r="A449" t="str">
            <v>TOTAL</v>
          </cell>
          <cell r="B449">
            <v>18.532827056382185</v>
          </cell>
          <cell r="C449">
            <v>23.811205792750236</v>
          </cell>
          <cell r="D449">
            <v>27.65464258907679</v>
          </cell>
          <cell r="E449">
            <v>30.612830588546963</v>
          </cell>
          <cell r="F449">
            <v>38.365932270740437</v>
          </cell>
          <cell r="G449">
            <v>42.805421872930395</v>
          </cell>
          <cell r="H449">
            <v>46.730539979690064</v>
          </cell>
          <cell r="I449">
            <v>51.823480065345059</v>
          </cell>
          <cell r="J449">
            <v>55.741975363150701</v>
          </cell>
          <cell r="K449">
            <v>63.269901540906901</v>
          </cell>
          <cell r="L449">
            <v>70.340853900834503</v>
          </cell>
          <cell r="M449">
            <v>81.47821095854124</v>
          </cell>
          <cell r="N449">
            <v>88.244514106583111</v>
          </cell>
          <cell r="O449">
            <v>100</v>
          </cell>
          <cell r="P449">
            <v>107.07757516888164</v>
          </cell>
          <cell r="Q449">
            <v>118.6387919996468</v>
          </cell>
          <cell r="R449">
            <v>120.88392423506562</v>
          </cell>
          <cell r="S449">
            <v>122.01642456620603</v>
          </cell>
          <cell r="T449">
            <v>133.25091615523868</v>
          </cell>
          <cell r="U449">
            <v>140.19824274802423</v>
          </cell>
        </row>
        <row r="451">
          <cell r="A451" t="str">
            <v>SOURCE:  St. Vincent &amp; the Grenadines Statistical Office \ ECCB</v>
          </cell>
        </row>
        <row r="452">
          <cell r="A452" t="str">
            <v>Date:  02 August 2004</v>
          </cell>
        </row>
        <row r="454">
          <cell r="A454" t="str">
            <v>ST. VINCENT &amp; THE GRENADINES</v>
          </cell>
        </row>
        <row r="455">
          <cell r="A455" t="str">
            <v xml:space="preserve">INDEX OF GROSS DOMESTIC PRODUCT BY ECONOMIC ACTIVITY, </v>
          </cell>
        </row>
        <row r="456">
          <cell r="A456" t="str">
            <v>AT FACTOR COST, IN CONSTANT (1990) PRICES: 1998 - 2008</v>
          </cell>
        </row>
        <row r="457">
          <cell r="A457" t="str">
            <v>Table 9</v>
          </cell>
        </row>
        <row r="458">
          <cell r="B458" t="str">
            <v>1977</v>
          </cell>
          <cell r="C458" t="str">
            <v>1978</v>
          </cell>
          <cell r="D458" t="str">
            <v>1979</v>
          </cell>
          <cell r="E458" t="str">
            <v>1980</v>
          </cell>
          <cell r="F458" t="str">
            <v>1981</v>
          </cell>
          <cell r="G458" t="str">
            <v>1982</v>
          </cell>
          <cell r="H458" t="str">
            <v>1983</v>
          </cell>
          <cell r="I458" t="str">
            <v>1984</v>
          </cell>
          <cell r="J458" t="str">
            <v>1985</v>
          </cell>
          <cell r="K458" t="str">
            <v>1986</v>
          </cell>
          <cell r="L458" t="str">
            <v>1987</v>
          </cell>
          <cell r="M458" t="str">
            <v>1988</v>
          </cell>
          <cell r="N458" t="str">
            <v>1989</v>
          </cell>
          <cell r="O458" t="str">
            <v>1990</v>
          </cell>
          <cell r="P458" t="str">
            <v>1991</v>
          </cell>
          <cell r="Q458" t="str">
            <v>1992</v>
          </cell>
          <cell r="R458" t="str">
            <v>1993</v>
          </cell>
          <cell r="S458" t="str">
            <v>1994</v>
          </cell>
          <cell r="T458" t="str">
            <v>1995</v>
          </cell>
          <cell r="U458" t="str">
            <v>1996</v>
          </cell>
        </row>
        <row r="459">
          <cell r="U459" t="str">
            <v xml:space="preserve"> </v>
          </cell>
        </row>
        <row r="460">
          <cell r="A460" t="str">
            <v>Agriculture</v>
          </cell>
          <cell r="B460">
            <v>47.374453011043961</v>
          </cell>
          <cell r="C460">
            <v>59.147739112315044</v>
          </cell>
          <cell r="D460">
            <v>49.166493019379025</v>
          </cell>
          <cell r="E460">
            <v>42.706813919566564</v>
          </cell>
          <cell r="F460">
            <v>58.126693061054382</v>
          </cell>
          <cell r="G460">
            <v>53.490310481350278</v>
          </cell>
          <cell r="H460">
            <v>54.469681183579908</v>
          </cell>
          <cell r="I460">
            <v>64.18003750781412</v>
          </cell>
          <cell r="J460">
            <v>68.701812877682855</v>
          </cell>
          <cell r="K460">
            <v>69.337361950406319</v>
          </cell>
          <cell r="L460">
            <v>63.356949364450912</v>
          </cell>
          <cell r="M460">
            <v>91.519066472181692</v>
          </cell>
          <cell r="N460">
            <v>86.643050635549059</v>
          </cell>
          <cell r="O460">
            <v>100</v>
          </cell>
          <cell r="P460">
            <v>87.518232965201065</v>
          </cell>
          <cell r="Q460">
            <v>95.592831839966635</v>
          </cell>
          <cell r="R460">
            <v>88.966451344029991</v>
          </cell>
          <cell r="S460">
            <v>60.022921441967057</v>
          </cell>
          <cell r="T460">
            <v>85.361533652844329</v>
          </cell>
          <cell r="U460">
            <v>81.964992706813916</v>
          </cell>
        </row>
        <row r="461">
          <cell r="A461" t="str">
            <v xml:space="preserve">  Crops</v>
          </cell>
          <cell r="B461">
            <v>42.292882871692953</v>
          </cell>
          <cell r="C461">
            <v>55.71978636194261</v>
          </cell>
          <cell r="D461">
            <v>45.894919885728477</v>
          </cell>
          <cell r="E461">
            <v>38.492112781020985</v>
          </cell>
          <cell r="F461">
            <v>57.297230157744373</v>
          </cell>
          <cell r="G461">
            <v>52.179853434355969</v>
          </cell>
          <cell r="H461">
            <v>53.26046453856663</v>
          </cell>
          <cell r="I461">
            <v>63.259222456837662</v>
          </cell>
          <cell r="J461">
            <v>66.178114519935406</v>
          </cell>
          <cell r="K461">
            <v>66.240218606384289</v>
          </cell>
          <cell r="L461">
            <v>58.762886597938149</v>
          </cell>
          <cell r="M461">
            <v>91.541423425661407</v>
          </cell>
          <cell r="N461">
            <v>84.933548627499675</v>
          </cell>
          <cell r="O461">
            <v>100</v>
          </cell>
          <cell r="P461">
            <v>84.287666128431255</v>
          </cell>
          <cell r="Q461">
            <v>93.019500683144955</v>
          </cell>
          <cell r="R461">
            <v>84.138616320953901</v>
          </cell>
          <cell r="S461">
            <v>48.217612718916889</v>
          </cell>
          <cell r="T461">
            <v>77.394112532604638</v>
          </cell>
          <cell r="U461">
            <v>72.661781145199342</v>
          </cell>
        </row>
        <row r="462">
          <cell r="A462" t="str">
            <v xml:space="preserve">    Bananas</v>
          </cell>
          <cell r="B462">
            <v>20.581113801452783</v>
          </cell>
          <cell r="C462">
            <v>31.497175141242934</v>
          </cell>
          <cell r="D462">
            <v>13.579499596448748</v>
          </cell>
          <cell r="E462">
            <v>8.0104923325262316</v>
          </cell>
          <cell r="F462">
            <v>32.001614205004032</v>
          </cell>
          <cell r="G462">
            <v>15.859564164648909</v>
          </cell>
          <cell r="H462">
            <v>16.485068603712673</v>
          </cell>
          <cell r="I462">
            <v>21.408393866020983</v>
          </cell>
          <cell r="J462">
            <v>32.041969330104926</v>
          </cell>
          <cell r="K462">
            <v>21.852300242130752</v>
          </cell>
          <cell r="L462">
            <v>24.75786924939467</v>
          </cell>
          <cell r="M462">
            <v>77.320419693301048</v>
          </cell>
          <cell r="N462">
            <v>72.820823244552059</v>
          </cell>
          <cell r="O462">
            <v>100</v>
          </cell>
          <cell r="P462">
            <v>73.062953995157386</v>
          </cell>
          <cell r="Q462">
            <v>89.50766747376916</v>
          </cell>
          <cell r="R462">
            <v>75.605326876513317</v>
          </cell>
          <cell r="S462">
            <v>33.958837772397089</v>
          </cell>
          <cell r="T462">
            <v>55.367231638418076</v>
          </cell>
          <cell r="U462">
            <v>50.161420500403551</v>
          </cell>
        </row>
        <row r="463">
          <cell r="A463" t="str">
            <v xml:space="preserve">    Other Crops</v>
          </cell>
          <cell r="B463">
            <v>77.059773828756065</v>
          </cell>
          <cell r="C463">
            <v>94.507269789983852</v>
          </cell>
          <cell r="D463">
            <v>97.641357027463656</v>
          </cell>
          <cell r="E463">
            <v>87.302100161550882</v>
          </cell>
          <cell r="F463">
            <v>97.802907915993543</v>
          </cell>
          <cell r="G463">
            <v>110.33925686591277</v>
          </cell>
          <cell r="H463">
            <v>112.14862681744751</v>
          </cell>
          <cell r="I463">
            <v>130.27463651050081</v>
          </cell>
          <cell r="J463">
            <v>120.84006462035542</v>
          </cell>
          <cell r="K463">
            <v>137.31825525040389</v>
          </cell>
          <cell r="L463">
            <v>113.21486268174475</v>
          </cell>
          <cell r="M463">
            <v>114.313408723748</v>
          </cell>
          <cell r="N463">
            <v>104.32956381260097</v>
          </cell>
          <cell r="O463">
            <v>100</v>
          </cell>
          <cell r="P463">
            <v>102.26171243941842</v>
          </cell>
          <cell r="Q463">
            <v>98.642972536348964</v>
          </cell>
          <cell r="R463">
            <v>97.802907915993543</v>
          </cell>
          <cell r="S463">
            <v>71.050080775444258</v>
          </cell>
          <cell r="T463">
            <v>112.66558966074314</v>
          </cell>
          <cell r="U463">
            <v>108.69143780290793</v>
          </cell>
        </row>
        <row r="464">
          <cell r="A464" t="str">
            <v xml:space="preserve">  Livestock</v>
          </cell>
          <cell r="B464">
            <v>67.567567567567565</v>
          </cell>
          <cell r="C464">
            <v>77.149877149877142</v>
          </cell>
          <cell r="D464">
            <v>69.533169533169527</v>
          </cell>
          <cell r="E464">
            <v>67.567567567567565</v>
          </cell>
          <cell r="F464">
            <v>60.196560196560199</v>
          </cell>
          <cell r="G464">
            <v>62.162162162162147</v>
          </cell>
          <cell r="H464">
            <v>60.196560196560199</v>
          </cell>
          <cell r="I464">
            <v>64.127764127764124</v>
          </cell>
          <cell r="J464">
            <v>93.611793611793601</v>
          </cell>
          <cell r="K464">
            <v>96.314496314496296</v>
          </cell>
          <cell r="L464">
            <v>91.400491400491404</v>
          </cell>
          <cell r="M464">
            <v>94.348894348894348</v>
          </cell>
          <cell r="N464">
            <v>97.051597051597042</v>
          </cell>
          <cell r="O464">
            <v>100</v>
          </cell>
          <cell r="P464">
            <v>103.19410319410318</v>
          </cell>
          <cell r="Q464">
            <v>106.38820638820638</v>
          </cell>
          <cell r="R464">
            <v>109.82800982800983</v>
          </cell>
          <cell r="S464">
            <v>113.022113022113</v>
          </cell>
          <cell r="T464">
            <v>116.21621621621622</v>
          </cell>
          <cell r="U464">
            <v>119.4103194103194</v>
          </cell>
        </row>
        <row r="465">
          <cell r="A465" t="str">
            <v xml:space="preserve">  Forestry</v>
          </cell>
          <cell r="B465">
            <v>161.9047619047619</v>
          </cell>
          <cell r="C465">
            <v>159.52380952380955</v>
          </cell>
          <cell r="D465">
            <v>150</v>
          </cell>
          <cell r="E465">
            <v>119.04761904761905</v>
          </cell>
          <cell r="F465">
            <v>104.76190476190477</v>
          </cell>
          <cell r="G465">
            <v>73.80952380952381</v>
          </cell>
          <cell r="H465">
            <v>76.190476190476204</v>
          </cell>
          <cell r="I465">
            <v>80.952380952380949</v>
          </cell>
          <cell r="J465">
            <v>88.095238095238088</v>
          </cell>
          <cell r="K465">
            <v>90.476190476190482</v>
          </cell>
          <cell r="L465">
            <v>92.857142857142861</v>
          </cell>
          <cell r="M465">
            <v>95.238095238095227</v>
          </cell>
          <cell r="N465">
            <v>97.61904761904762</v>
          </cell>
          <cell r="O465">
            <v>100</v>
          </cell>
          <cell r="P465">
            <v>102.38095238095238</v>
          </cell>
          <cell r="Q465">
            <v>104.76190476190477</v>
          </cell>
          <cell r="R465">
            <v>107.14285714285714</v>
          </cell>
          <cell r="S465">
            <v>109.52380952380953</v>
          </cell>
          <cell r="T465">
            <v>111.90476190476191</v>
          </cell>
          <cell r="U465">
            <v>114.28571428571428</v>
          </cell>
        </row>
        <row r="466">
          <cell r="A466" t="str">
            <v xml:space="preserve">  Fishing</v>
          </cell>
          <cell r="B466">
            <v>46.21749408983451</v>
          </cell>
          <cell r="C466">
            <v>48.226950354609926</v>
          </cell>
          <cell r="D466">
            <v>35.460992907801412</v>
          </cell>
          <cell r="E466">
            <v>44.326241134751768</v>
          </cell>
          <cell r="F466">
            <v>48.817966903073277</v>
          </cell>
          <cell r="G466">
            <v>54.72813238770685</v>
          </cell>
          <cell r="H466">
            <v>55.673758865248224</v>
          </cell>
          <cell r="I466">
            <v>67.139479905437341</v>
          </cell>
          <cell r="J466">
            <v>73.995271867612274</v>
          </cell>
          <cell r="K466">
            <v>78.486997635933804</v>
          </cell>
          <cell r="L466">
            <v>83.333333333333329</v>
          </cell>
          <cell r="M466">
            <v>88.652482269503537</v>
          </cell>
          <cell r="N466">
            <v>94.08983451536642</v>
          </cell>
          <cell r="O466">
            <v>100</v>
          </cell>
          <cell r="P466">
            <v>105.55555555555554</v>
          </cell>
          <cell r="Q466">
            <v>111.70212765957446</v>
          </cell>
          <cell r="R466">
            <v>118.55791962174939</v>
          </cell>
          <cell r="S466">
            <v>129.66903073286051</v>
          </cell>
          <cell r="T466">
            <v>137.11583924349878</v>
          </cell>
          <cell r="U466">
            <v>141.25295508274229</v>
          </cell>
        </row>
        <row r="468">
          <cell r="A468" t="str">
            <v>Mining &amp; Quarrying</v>
          </cell>
          <cell r="B468">
            <v>51.639344262295083</v>
          </cell>
          <cell r="C468">
            <v>45.9016393442623</v>
          </cell>
          <cell r="D468">
            <v>55.73770491803279</v>
          </cell>
          <cell r="E468">
            <v>57.377049180327866</v>
          </cell>
          <cell r="F468">
            <v>59.83606557377049</v>
          </cell>
          <cell r="G468">
            <v>59.83606557377049</v>
          </cell>
          <cell r="H468">
            <v>65.573770491803288</v>
          </cell>
          <cell r="I468">
            <v>65.573770491803288</v>
          </cell>
          <cell r="J468">
            <v>67.213114754098356</v>
          </cell>
          <cell r="K468">
            <v>75.409836065573771</v>
          </cell>
          <cell r="L468">
            <v>82.786885245901644</v>
          </cell>
          <cell r="M468">
            <v>86.885245901639351</v>
          </cell>
          <cell r="N468">
            <v>92.622950819672127</v>
          </cell>
          <cell r="O468">
            <v>100</v>
          </cell>
          <cell r="P468">
            <v>107.37704918032787</v>
          </cell>
          <cell r="Q468">
            <v>117.21311475409837</v>
          </cell>
          <cell r="R468">
            <v>140.1639344262295</v>
          </cell>
          <cell r="S468">
            <v>150</v>
          </cell>
          <cell r="T468">
            <v>157.37704918032787</v>
          </cell>
          <cell r="U468">
            <v>146.72131147540983</v>
          </cell>
        </row>
        <row r="470">
          <cell r="A470" t="str">
            <v>Manufacturing</v>
          </cell>
          <cell r="B470">
            <v>38.068034276811218</v>
          </cell>
          <cell r="C470">
            <v>57.128018696442481</v>
          </cell>
          <cell r="D470">
            <v>68.112178654894834</v>
          </cell>
          <cell r="E470">
            <v>71.643728901583998</v>
          </cell>
          <cell r="F470">
            <v>72.968060244092442</v>
          </cell>
          <cell r="G470">
            <v>77.278628927551296</v>
          </cell>
          <cell r="H470">
            <v>79.304076863152432</v>
          </cell>
          <cell r="I470">
            <v>86.055569981822913</v>
          </cell>
          <cell r="J470">
            <v>86.990392105946512</v>
          </cell>
          <cell r="K470">
            <v>92.287717475980273</v>
          </cell>
          <cell r="L470">
            <v>100.753051155544</v>
          </cell>
          <cell r="M470">
            <v>105.81667099454688</v>
          </cell>
          <cell r="N470">
            <v>119.05998441963128</v>
          </cell>
          <cell r="O470">
            <v>100</v>
          </cell>
          <cell r="P470">
            <v>100.49337834328746</v>
          </cell>
          <cell r="Q470">
            <v>116.54115814074268</v>
          </cell>
          <cell r="R470">
            <v>111.91898208257595</v>
          </cell>
          <cell r="S470">
            <v>111.34770189561154</v>
          </cell>
          <cell r="T470">
            <v>112.46429498831473</v>
          </cell>
          <cell r="U470">
            <v>117.26824201506103</v>
          </cell>
        </row>
        <row r="472">
          <cell r="A472" t="str">
            <v>Electricity &amp; Water</v>
          </cell>
          <cell r="B472">
            <v>37.012987012987011</v>
          </cell>
          <cell r="C472">
            <v>42.161410018552878</v>
          </cell>
          <cell r="D472">
            <v>47.031539888682744</v>
          </cell>
          <cell r="E472">
            <v>46.660482374768094</v>
          </cell>
          <cell r="F472">
            <v>48.840445269016698</v>
          </cell>
          <cell r="G472">
            <v>51.437847866419297</v>
          </cell>
          <cell r="H472">
            <v>50.09276437847867</v>
          </cell>
          <cell r="I472">
            <v>55.936920222634512</v>
          </cell>
          <cell r="J472">
            <v>61.549165120593699</v>
          </cell>
          <cell r="K472">
            <v>68.877551020408163</v>
          </cell>
          <cell r="L472">
            <v>74.397031539888687</v>
          </cell>
          <cell r="M472">
            <v>83.673469387755105</v>
          </cell>
          <cell r="N472">
            <v>93.320964749536174</v>
          </cell>
          <cell r="O472">
            <v>100</v>
          </cell>
          <cell r="P472">
            <v>103.94248608534325</v>
          </cell>
          <cell r="Q472">
            <v>112.01298701298701</v>
          </cell>
          <cell r="R472">
            <v>114.37847866419295</v>
          </cell>
          <cell r="S472">
            <v>120.36178107606679</v>
          </cell>
          <cell r="T472">
            <v>130.05565862708721</v>
          </cell>
          <cell r="U472">
            <v>135.8070500927644</v>
          </cell>
        </row>
        <row r="473">
          <cell r="A473" t="str">
            <v xml:space="preserve"> Electricity</v>
          </cell>
          <cell r="B473">
            <v>34.941050375133976</v>
          </cell>
          <cell r="C473">
            <v>40.568060021436231</v>
          </cell>
          <cell r="D473">
            <v>46.195069667738473</v>
          </cell>
          <cell r="E473">
            <v>45.123258306538048</v>
          </cell>
          <cell r="F473">
            <v>46.998928188638793</v>
          </cell>
          <cell r="G473">
            <v>49.624866023579848</v>
          </cell>
          <cell r="H473">
            <v>48.553054662379424</v>
          </cell>
          <cell r="I473">
            <v>55.305466237942127</v>
          </cell>
          <cell r="J473">
            <v>61.629153269024648</v>
          </cell>
          <cell r="K473">
            <v>66.934619506966769</v>
          </cell>
          <cell r="L473">
            <v>73.79421221864952</v>
          </cell>
          <cell r="M473">
            <v>82.79742765273312</v>
          </cell>
          <cell r="N473">
            <v>92.282958199356898</v>
          </cell>
          <cell r="O473">
            <v>100</v>
          </cell>
          <cell r="P473">
            <v>103.91211146838157</v>
          </cell>
          <cell r="Q473">
            <v>112.7545551982851</v>
          </cell>
          <cell r="R473">
            <v>113.50482315112541</v>
          </cell>
          <cell r="S473">
            <v>118.86387995712755</v>
          </cell>
          <cell r="T473">
            <v>129.90353697749194</v>
          </cell>
          <cell r="U473">
            <v>136.38799571275456</v>
          </cell>
        </row>
        <row r="474">
          <cell r="A474" t="str">
            <v xml:space="preserve"> Water</v>
          </cell>
          <cell r="B474">
            <v>50.344827586206897</v>
          </cell>
          <cell r="C474">
            <v>52.413793103448278</v>
          </cell>
          <cell r="D474">
            <v>52.413793103448278</v>
          </cell>
          <cell r="E474">
            <v>56.551724137931039</v>
          </cell>
          <cell r="F474">
            <v>60.689655172413794</v>
          </cell>
          <cell r="G474">
            <v>63.103448275862071</v>
          </cell>
          <cell r="H474">
            <v>60</v>
          </cell>
          <cell r="I474">
            <v>60</v>
          </cell>
          <cell r="J474">
            <v>61.03448275862069</v>
          </cell>
          <cell r="K474">
            <v>81.379310344827587</v>
          </cell>
          <cell r="L474">
            <v>78.275862068965523</v>
          </cell>
          <cell r="M474">
            <v>89.310344827586206</v>
          </cell>
          <cell r="N474">
            <v>100</v>
          </cell>
          <cell r="O474">
            <v>100</v>
          </cell>
          <cell r="P474">
            <v>104.13793103448276</v>
          </cell>
          <cell r="Q474">
            <v>107.24137931034483</v>
          </cell>
          <cell r="R474">
            <v>120</v>
          </cell>
          <cell r="S474">
            <v>130</v>
          </cell>
          <cell r="T474">
            <v>131.0344827586207</v>
          </cell>
          <cell r="U474">
            <v>132.06896551724139</v>
          </cell>
        </row>
        <row r="476">
          <cell r="A476" t="str">
            <v>Construction</v>
          </cell>
          <cell r="B476">
            <v>52.128666035950801</v>
          </cell>
          <cell r="C476">
            <v>45.648060548722803</v>
          </cell>
          <cell r="D476">
            <v>54.61210974456008</v>
          </cell>
          <cell r="E476">
            <v>57.80510879848628</v>
          </cell>
          <cell r="F476">
            <v>58.893093661305571</v>
          </cell>
          <cell r="G476">
            <v>59.460737937559131</v>
          </cell>
          <cell r="H476">
            <v>63.0321665089877</v>
          </cell>
          <cell r="I476">
            <v>62.41721854304636</v>
          </cell>
          <cell r="J476">
            <v>64.262062440870395</v>
          </cell>
          <cell r="K476">
            <v>73.888363292336805</v>
          </cell>
          <cell r="L476">
            <v>83.349101229895936</v>
          </cell>
          <cell r="M476">
            <v>86.305581835383165</v>
          </cell>
          <cell r="N476">
            <v>92.66792809839167</v>
          </cell>
          <cell r="O476">
            <v>100</v>
          </cell>
          <cell r="P476">
            <v>105.91296121097446</v>
          </cell>
          <cell r="Q476">
            <v>113.43424787133397</v>
          </cell>
          <cell r="R476">
            <v>120.31693472090824</v>
          </cell>
          <cell r="S476">
            <v>123.79375591296122</v>
          </cell>
          <cell r="T476">
            <v>127.88552507095554</v>
          </cell>
          <cell r="U476">
            <v>117.64427625354779</v>
          </cell>
        </row>
        <row r="478">
          <cell r="A478" t="str">
            <v>Wholesale &amp; Retail Trade</v>
          </cell>
          <cell r="B478">
            <v>50.638297872340424</v>
          </cell>
          <cell r="C478">
            <v>53.733075435203091</v>
          </cell>
          <cell r="D478">
            <v>50.444874274661501</v>
          </cell>
          <cell r="E478">
            <v>54.700193423597675</v>
          </cell>
          <cell r="F478">
            <v>48.510638297872333</v>
          </cell>
          <cell r="G478">
            <v>55.589941972920684</v>
          </cell>
          <cell r="H478">
            <v>56.808510638297868</v>
          </cell>
          <cell r="I478">
            <v>59.226305609284339</v>
          </cell>
          <cell r="J478">
            <v>63.849129593810439</v>
          </cell>
          <cell r="K478">
            <v>69.477756286266924</v>
          </cell>
          <cell r="L478">
            <v>75.860735009671174</v>
          </cell>
          <cell r="M478">
            <v>82.7659574468085</v>
          </cell>
          <cell r="N478">
            <v>90.560928433268856</v>
          </cell>
          <cell r="O478">
            <v>100</v>
          </cell>
          <cell r="P478">
            <v>108.08510638297872</v>
          </cell>
          <cell r="Q478">
            <v>116.88588007736944</v>
          </cell>
          <cell r="R478">
            <v>128.00773694390716</v>
          </cell>
          <cell r="S478">
            <v>138.23984526112184</v>
          </cell>
          <cell r="T478">
            <v>147.75628626692458</v>
          </cell>
          <cell r="U478">
            <v>150.88974854932303</v>
          </cell>
        </row>
        <row r="480">
          <cell r="A480" t="str">
            <v>Hotels &amp; Restaurants</v>
          </cell>
          <cell r="B480">
            <v>31.683168316831683</v>
          </cell>
          <cell r="C480">
            <v>40.396039603960396</v>
          </cell>
          <cell r="D480">
            <v>47.821782178217823</v>
          </cell>
          <cell r="E480">
            <v>60.594059405940591</v>
          </cell>
          <cell r="F480">
            <v>53.069306930693074</v>
          </cell>
          <cell r="G480">
            <v>55.346534653465355</v>
          </cell>
          <cell r="H480">
            <v>58.811881188118818</v>
          </cell>
          <cell r="I480">
            <v>58.910891089108915</v>
          </cell>
          <cell r="J480">
            <v>62.079207920792079</v>
          </cell>
          <cell r="K480">
            <v>66.138613861386148</v>
          </cell>
          <cell r="L480">
            <v>78.316831683168317</v>
          </cell>
          <cell r="M480">
            <v>82.475247524752476</v>
          </cell>
          <cell r="N480">
            <v>89.009900990099013</v>
          </cell>
          <cell r="O480">
            <v>100</v>
          </cell>
          <cell r="P480">
            <v>108.91089108910892</v>
          </cell>
          <cell r="Q480">
            <v>116.13861386138615</v>
          </cell>
          <cell r="R480">
            <v>123.46534653465349</v>
          </cell>
          <cell r="S480">
            <v>119.70297029702969</v>
          </cell>
          <cell r="T480">
            <v>132.2772277227723</v>
          </cell>
          <cell r="U480">
            <v>130.49504950495049</v>
          </cell>
        </row>
        <row r="482">
          <cell r="A482" t="str">
            <v>Transport</v>
          </cell>
          <cell r="B482">
            <v>32.38572120820546</v>
          </cell>
          <cell r="C482">
            <v>36.82765304474237</v>
          </cell>
          <cell r="D482">
            <v>38.52366338232919</v>
          </cell>
          <cell r="E482">
            <v>45.016960103375872</v>
          </cell>
          <cell r="F482">
            <v>48.005168793409794</v>
          </cell>
          <cell r="G482">
            <v>52.72169277984171</v>
          </cell>
          <cell r="H482">
            <v>59.909546115328702</v>
          </cell>
          <cell r="I482">
            <v>65.54676142787919</v>
          </cell>
          <cell r="J482">
            <v>65.191406880956222</v>
          </cell>
          <cell r="K482">
            <v>70.29559037312228</v>
          </cell>
          <cell r="L482">
            <v>77.854950734937816</v>
          </cell>
          <cell r="M482">
            <v>85.543530931998077</v>
          </cell>
          <cell r="N482">
            <v>86.44806977871103</v>
          </cell>
          <cell r="O482">
            <v>100</v>
          </cell>
          <cell r="P482">
            <v>100.16152479405589</v>
          </cell>
          <cell r="Q482">
            <v>100.69455661444033</v>
          </cell>
          <cell r="R482">
            <v>100.0161524794056</v>
          </cell>
          <cell r="S482">
            <v>100.51687934097883</v>
          </cell>
          <cell r="T482">
            <v>108.60927152317883</v>
          </cell>
          <cell r="U482">
            <v>111.54902277499596</v>
          </cell>
        </row>
        <row r="483">
          <cell r="A483" t="str">
            <v xml:space="preserve">  Road</v>
          </cell>
          <cell r="B483">
            <v>29.357351509250247</v>
          </cell>
          <cell r="C483">
            <v>34.006815968841288</v>
          </cell>
          <cell r="D483">
            <v>38.096397273612467</v>
          </cell>
          <cell r="E483">
            <v>42.916260954235632</v>
          </cell>
          <cell r="F483">
            <v>47.005842259006812</v>
          </cell>
          <cell r="G483">
            <v>51.557935735150927</v>
          </cell>
          <cell r="H483">
            <v>60.150925024342747</v>
          </cell>
          <cell r="I483">
            <v>63.023369036027269</v>
          </cell>
          <cell r="J483">
            <v>64.605647517039927</v>
          </cell>
          <cell r="K483">
            <v>69.157740993184035</v>
          </cell>
          <cell r="L483">
            <v>73.661148977604682</v>
          </cell>
          <cell r="M483">
            <v>80.038948393378789</v>
          </cell>
          <cell r="N483">
            <v>83.325219084712757</v>
          </cell>
          <cell r="O483">
            <v>100</v>
          </cell>
          <cell r="P483">
            <v>100.19474196689386</v>
          </cell>
          <cell r="Q483">
            <v>100.92502434274586</v>
          </cell>
          <cell r="R483">
            <v>100.92502434274586</v>
          </cell>
          <cell r="S483">
            <v>106.3047711781889</v>
          </cell>
          <cell r="T483">
            <v>110.44303797468353</v>
          </cell>
          <cell r="U483">
            <v>111.83057448880234</v>
          </cell>
        </row>
        <row r="484">
          <cell r="A484" t="str">
            <v xml:space="preserve">  Sea</v>
          </cell>
          <cell r="B484">
            <v>37.447405329593266</v>
          </cell>
          <cell r="C484">
            <v>40.112201963534361</v>
          </cell>
          <cell r="D484">
            <v>36.465638148667608</v>
          </cell>
          <cell r="E484">
            <v>40.813464235624124</v>
          </cell>
          <cell r="F484">
            <v>41.304347826086953</v>
          </cell>
          <cell r="G484">
            <v>48.597475455820479</v>
          </cell>
          <cell r="H484">
            <v>54.978962131837307</v>
          </cell>
          <cell r="I484">
            <v>70.406732117812055</v>
          </cell>
          <cell r="J484">
            <v>63.8148667601683</v>
          </cell>
          <cell r="K484">
            <v>69.28471248246845</v>
          </cell>
          <cell r="L484">
            <v>89.130434782608702</v>
          </cell>
          <cell r="M484">
            <v>100.84151472650773</v>
          </cell>
          <cell r="N484">
            <v>93.408134642356245</v>
          </cell>
          <cell r="O484">
            <v>100</v>
          </cell>
          <cell r="P484">
            <v>96.563814866760168</v>
          </cell>
          <cell r="Q484">
            <v>95.792426367461431</v>
          </cell>
          <cell r="R484">
            <v>92.706872370266495</v>
          </cell>
          <cell r="S484">
            <v>79.242636746143063</v>
          </cell>
          <cell r="T484">
            <v>98.527349228611499</v>
          </cell>
          <cell r="U484">
            <v>109.04628330995794</v>
          </cell>
        </row>
        <row r="485">
          <cell r="A485" t="str">
            <v xml:space="preserve">  Air</v>
          </cell>
          <cell r="B485">
            <v>40.334855403348548</v>
          </cell>
          <cell r="C485">
            <v>47.336377473363775</v>
          </cell>
          <cell r="D485">
            <v>45.662100456621005</v>
          </cell>
          <cell r="E485">
            <v>67.275494672754945</v>
          </cell>
          <cell r="F485">
            <v>68.797564687975637</v>
          </cell>
          <cell r="G485">
            <v>68.949771689497723</v>
          </cell>
          <cell r="H485">
            <v>69.101978691019781</v>
          </cell>
          <cell r="I485">
            <v>70.776255707762559</v>
          </cell>
          <cell r="J485">
            <v>71.841704718417049</v>
          </cell>
          <cell r="K485">
            <v>79.604261796042621</v>
          </cell>
          <cell r="L485">
            <v>79.604261796042621</v>
          </cell>
          <cell r="M485">
            <v>86.757990867579906</v>
          </cell>
          <cell r="N485">
            <v>90.867579908675793</v>
          </cell>
          <cell r="O485">
            <v>100</v>
          </cell>
          <cell r="P485">
            <v>107.76255707762556</v>
          </cell>
          <cell r="Q485">
            <v>109.89345509893454</v>
          </cell>
          <cell r="R485">
            <v>110.19786910197868</v>
          </cell>
          <cell r="S485">
            <v>110.50228310502281</v>
          </cell>
          <cell r="T485">
            <v>119.02587519025876</v>
          </cell>
          <cell r="U485">
            <v>115.220700152207</v>
          </cell>
        </row>
        <row r="487">
          <cell r="A487" t="str">
            <v>Communications</v>
          </cell>
          <cell r="B487">
            <v>19.922630560928432</v>
          </cell>
          <cell r="C487">
            <v>25.564152159896842</v>
          </cell>
          <cell r="D487">
            <v>35.71889103803997</v>
          </cell>
          <cell r="E487">
            <v>30.174081237911022</v>
          </cell>
          <cell r="F487">
            <v>37.97549967762734</v>
          </cell>
          <cell r="G487">
            <v>39.52288845905867</v>
          </cell>
          <cell r="H487">
            <v>37.717601547388782</v>
          </cell>
          <cell r="I487">
            <v>35.686653771760156</v>
          </cell>
          <cell r="J487">
            <v>45.583494519664733</v>
          </cell>
          <cell r="K487">
            <v>60.348162475822051</v>
          </cell>
          <cell r="L487">
            <v>74.661508704061887</v>
          </cell>
          <cell r="M487">
            <v>93.584784010315929</v>
          </cell>
          <cell r="N487">
            <v>91.360412637008395</v>
          </cell>
          <cell r="O487">
            <v>100</v>
          </cell>
          <cell r="P487">
            <v>121.01869761444229</v>
          </cell>
          <cell r="Q487">
            <v>123.17859445519019</v>
          </cell>
          <cell r="R487">
            <v>125.59638942617666</v>
          </cell>
          <cell r="S487">
            <v>130.01289490651195</v>
          </cell>
          <cell r="T487">
            <v>131.20567375886526</v>
          </cell>
          <cell r="U487">
            <v>146.96969696969697</v>
          </cell>
        </row>
        <row r="488">
          <cell r="A488" t="str">
            <v xml:space="preserve">  Cable &amp; Wireless</v>
          </cell>
          <cell r="B488">
            <v>20.445205479452056</v>
          </cell>
          <cell r="C488">
            <v>26.232876712328768</v>
          </cell>
          <cell r="D488">
            <v>36.746575342465754</v>
          </cell>
          <cell r="E488">
            <v>30.856164383561648</v>
          </cell>
          <cell r="F488">
            <v>38.972602739726028</v>
          </cell>
          <cell r="G488">
            <v>40.342465753424655</v>
          </cell>
          <cell r="H488">
            <v>38.356164383561641</v>
          </cell>
          <cell r="I488">
            <v>36.198630136986303</v>
          </cell>
          <cell r="J488">
            <v>45.445205479452056</v>
          </cell>
          <cell r="K488">
            <v>61.130136986301373</v>
          </cell>
          <cell r="L488">
            <v>75.61643835616438</v>
          </cell>
          <cell r="M488">
            <v>94.794520547945211</v>
          </cell>
          <cell r="N488">
            <v>91.335616438356169</v>
          </cell>
          <cell r="O488">
            <v>100</v>
          </cell>
          <cell r="P488">
            <v>121.74657534246576</v>
          </cell>
          <cell r="Q488">
            <v>125.95890410958906</v>
          </cell>
          <cell r="R488">
            <v>128.93835616438355</v>
          </cell>
          <cell r="S488">
            <v>129.6917808219178</v>
          </cell>
          <cell r="T488">
            <v>130.82191780821918</v>
          </cell>
          <cell r="U488">
            <v>151.13013698630138</v>
          </cell>
        </row>
        <row r="489">
          <cell r="A489" t="str">
            <v xml:space="preserve">  Post Office</v>
          </cell>
          <cell r="B489">
            <v>11.538461538461538</v>
          </cell>
          <cell r="C489">
            <v>14.835164835164836</v>
          </cell>
          <cell r="D489">
            <v>19.23076923076923</v>
          </cell>
          <cell r="E489">
            <v>19.23076923076923</v>
          </cell>
          <cell r="F489">
            <v>21.978021978021978</v>
          </cell>
          <cell r="G489">
            <v>26.373626373626376</v>
          </cell>
          <cell r="H489">
            <v>27.472527472527471</v>
          </cell>
          <cell r="I489">
            <v>27.472527472527471</v>
          </cell>
          <cell r="J489">
            <v>47.802197802197796</v>
          </cell>
          <cell r="K489">
            <v>47.802197802197796</v>
          </cell>
          <cell r="L489">
            <v>59.340659340659343</v>
          </cell>
          <cell r="M489">
            <v>74.175824175824175</v>
          </cell>
          <cell r="N489">
            <v>91.758241758241752</v>
          </cell>
          <cell r="O489">
            <v>100</v>
          </cell>
          <cell r="P489">
            <v>109.34065934065933</v>
          </cell>
          <cell r="Q489">
            <v>78.571428571428569</v>
          </cell>
          <cell r="R489">
            <v>71.978021978021971</v>
          </cell>
          <cell r="S489">
            <v>135.16483516483515</v>
          </cell>
          <cell r="T489">
            <v>137.36263736263737</v>
          </cell>
          <cell r="U489">
            <v>80.219780219780219</v>
          </cell>
        </row>
        <row r="491">
          <cell r="A491" t="str">
            <v>Banks &amp; Insurance</v>
          </cell>
          <cell r="B491">
            <v>41.789321789321789</v>
          </cell>
          <cell r="C491">
            <v>48.340548340548345</v>
          </cell>
          <cell r="D491">
            <v>50.678210678210689</v>
          </cell>
          <cell r="E491">
            <v>49.523809523809526</v>
          </cell>
          <cell r="F491">
            <v>49.58152958152958</v>
          </cell>
          <cell r="G491">
            <v>56.01731601731602</v>
          </cell>
          <cell r="H491">
            <v>59.538239538239544</v>
          </cell>
          <cell r="I491">
            <v>63.261183261183263</v>
          </cell>
          <cell r="J491">
            <v>64.819624819624806</v>
          </cell>
          <cell r="K491">
            <v>69.58152958152958</v>
          </cell>
          <cell r="L491">
            <v>76.190476190476204</v>
          </cell>
          <cell r="M491">
            <v>88.167388167388168</v>
          </cell>
          <cell r="N491">
            <v>94.112554112554108</v>
          </cell>
          <cell r="O491">
            <v>100</v>
          </cell>
          <cell r="P491">
            <v>101.96248196248196</v>
          </cell>
          <cell r="Q491">
            <v>105.82972582972583</v>
          </cell>
          <cell r="R491">
            <v>108.65800865800865</v>
          </cell>
          <cell r="S491">
            <v>113.76623376623378</v>
          </cell>
          <cell r="T491">
            <v>122.2799422799423</v>
          </cell>
          <cell r="U491">
            <v>130.24531024531024</v>
          </cell>
        </row>
        <row r="492">
          <cell r="A492" t="str">
            <v xml:space="preserve">  Banks</v>
          </cell>
          <cell r="B492">
            <v>39.251373626373628</v>
          </cell>
          <cell r="C492">
            <v>46.18818681318681</v>
          </cell>
          <cell r="D492">
            <v>48.557692307692307</v>
          </cell>
          <cell r="E492">
            <v>46.565934065934066</v>
          </cell>
          <cell r="F492">
            <v>45.707417582417584</v>
          </cell>
          <cell r="G492">
            <v>52.129120879120869</v>
          </cell>
          <cell r="H492">
            <v>54.807692307692314</v>
          </cell>
          <cell r="I492">
            <v>59.134615384615373</v>
          </cell>
          <cell r="J492">
            <v>60.920329670329664</v>
          </cell>
          <cell r="K492">
            <v>65.693681318681314</v>
          </cell>
          <cell r="L492">
            <v>73.557692307692307</v>
          </cell>
          <cell r="M492">
            <v>86.84752747252746</v>
          </cell>
          <cell r="N492">
            <v>93.20054945054946</v>
          </cell>
          <cell r="O492">
            <v>100</v>
          </cell>
          <cell r="P492">
            <v>101.85439560439559</v>
          </cell>
          <cell r="Q492">
            <v>105.94093406593407</v>
          </cell>
          <cell r="R492">
            <v>108.68818681318682</v>
          </cell>
          <cell r="S492">
            <v>115.3846153846154</v>
          </cell>
          <cell r="T492">
            <v>123.45467032967035</v>
          </cell>
          <cell r="U492">
            <v>130.15109890109889</v>
          </cell>
        </row>
        <row r="493">
          <cell r="A493" t="str">
            <v xml:space="preserve">  Insurance</v>
          </cell>
          <cell r="B493">
            <v>55.153707052441227</v>
          </cell>
          <cell r="C493">
            <v>59.674502712477398</v>
          </cell>
          <cell r="D493">
            <v>61.844484629294747</v>
          </cell>
          <cell r="E493">
            <v>65.099457504520799</v>
          </cell>
          <cell r="F493">
            <v>69.98191681735986</v>
          </cell>
          <cell r="G493">
            <v>76.491862567811935</v>
          </cell>
          <cell r="H493">
            <v>84.448462929475582</v>
          </cell>
          <cell r="I493">
            <v>84.99095840867993</v>
          </cell>
          <cell r="J493">
            <v>85.352622061482805</v>
          </cell>
          <cell r="K493">
            <v>90.054249547920435</v>
          </cell>
          <cell r="L493">
            <v>90.054249547920435</v>
          </cell>
          <cell r="M493">
            <v>95.117540687160925</v>
          </cell>
          <cell r="N493">
            <v>98.915009041591304</v>
          </cell>
          <cell r="O493">
            <v>100</v>
          </cell>
          <cell r="P493">
            <v>102.53164556962024</v>
          </cell>
          <cell r="Q493">
            <v>105.24412296564196</v>
          </cell>
          <cell r="R493">
            <v>108.49909584086799</v>
          </cell>
          <cell r="S493">
            <v>105.24412296564196</v>
          </cell>
          <cell r="T493">
            <v>116.09403254972874</v>
          </cell>
          <cell r="U493">
            <v>130.74141048824592</v>
          </cell>
        </row>
        <row r="495">
          <cell r="A495" t="str">
            <v>Real Estate &amp; Housing</v>
          </cell>
          <cell r="B495">
            <v>80.698835274542418</v>
          </cell>
          <cell r="C495">
            <v>82.362728785357746</v>
          </cell>
          <cell r="D495">
            <v>83.943427620632278</v>
          </cell>
          <cell r="E495">
            <v>85.690515806988373</v>
          </cell>
          <cell r="F495">
            <v>87.437603993344425</v>
          </cell>
          <cell r="G495">
            <v>89.351081530782039</v>
          </cell>
          <cell r="H495">
            <v>91.098169717138106</v>
          </cell>
          <cell r="I495">
            <v>92.429284525790351</v>
          </cell>
          <cell r="J495">
            <v>93.594009983361076</v>
          </cell>
          <cell r="K495">
            <v>94.758735440931787</v>
          </cell>
          <cell r="L495">
            <v>95.923460898502498</v>
          </cell>
          <cell r="M495">
            <v>97.254575707154743</v>
          </cell>
          <cell r="N495">
            <v>98.668885191347755</v>
          </cell>
          <cell r="O495">
            <v>100</v>
          </cell>
          <cell r="P495">
            <v>107.48752079866888</v>
          </cell>
          <cell r="Q495">
            <v>111.73044925124793</v>
          </cell>
          <cell r="R495">
            <v>117.30449251247921</v>
          </cell>
          <cell r="S495">
            <v>119.4675540765391</v>
          </cell>
          <cell r="T495">
            <v>121.3810316139767</v>
          </cell>
          <cell r="U495">
            <v>123.5440931780366</v>
          </cell>
        </row>
        <row r="497">
          <cell r="A497" t="str">
            <v>Government Services</v>
          </cell>
          <cell r="B497">
            <v>69.372588252108059</v>
          </cell>
          <cell r="C497">
            <v>72.616835786765776</v>
          </cell>
          <cell r="D497">
            <v>76.747177361726472</v>
          </cell>
          <cell r="E497">
            <v>79.919965699585546</v>
          </cell>
          <cell r="F497">
            <v>81.449192511076205</v>
          </cell>
          <cell r="G497">
            <v>81.46348435043592</v>
          </cell>
          <cell r="H497">
            <v>83.121337716164078</v>
          </cell>
          <cell r="I497">
            <v>85.808203515792499</v>
          </cell>
          <cell r="J497">
            <v>88.237816206945837</v>
          </cell>
          <cell r="K497">
            <v>90.710304416178374</v>
          </cell>
          <cell r="L497">
            <v>93.497213091324866</v>
          </cell>
          <cell r="M497">
            <v>96.241246248392201</v>
          </cell>
          <cell r="N497">
            <v>99.11390595969705</v>
          </cell>
          <cell r="O497">
            <v>100</v>
          </cell>
          <cell r="P497">
            <v>102.57253108475064</v>
          </cell>
          <cell r="Q497">
            <v>110.7474631985137</v>
          </cell>
          <cell r="R497">
            <v>118.4078890953266</v>
          </cell>
          <cell r="S497">
            <v>123.56724310418754</v>
          </cell>
          <cell r="T497">
            <v>123.55295126482781</v>
          </cell>
          <cell r="U497">
            <v>125.42518222095187</v>
          </cell>
        </row>
        <row r="498">
          <cell r="A498" t="str">
            <v xml:space="preserve">  Central</v>
          </cell>
          <cell r="B498">
            <v>69.39843068875328</v>
          </cell>
          <cell r="C498">
            <v>72.493461203138637</v>
          </cell>
          <cell r="D498">
            <v>76.620168555652441</v>
          </cell>
          <cell r="E498">
            <v>79.787852368497539</v>
          </cell>
          <cell r="F498">
            <v>81.299040976460347</v>
          </cell>
          <cell r="G498">
            <v>81.255448997384491</v>
          </cell>
          <cell r="H498">
            <v>82.926474861958738</v>
          </cell>
          <cell r="I498">
            <v>85.585585585585591</v>
          </cell>
          <cell r="J498">
            <v>88.026736413833191</v>
          </cell>
          <cell r="K498">
            <v>90.453356582388849</v>
          </cell>
          <cell r="L498">
            <v>93.40308049985471</v>
          </cell>
          <cell r="M498">
            <v>96.222028480093002</v>
          </cell>
          <cell r="N498">
            <v>99.128160418483006</v>
          </cell>
          <cell r="O498">
            <v>100</v>
          </cell>
          <cell r="P498">
            <v>102.57192676547517</v>
          </cell>
          <cell r="Q498">
            <v>110.70909619296717</v>
          </cell>
          <cell r="R498">
            <v>117.50944492879978</v>
          </cell>
          <cell r="S498">
            <v>122.84219703574544</v>
          </cell>
          <cell r="T498">
            <v>122.63876780005813</v>
          </cell>
          <cell r="U498">
            <v>124.60040685847137</v>
          </cell>
        </row>
        <row r="499">
          <cell r="A499" t="str">
            <v xml:space="preserve">  Local</v>
          </cell>
          <cell r="B499">
            <v>87.837837837837839</v>
          </cell>
          <cell r="C499">
            <v>91.891891891891902</v>
          </cell>
          <cell r="D499">
            <v>94.594594594594597</v>
          </cell>
          <cell r="E499">
            <v>101.35135135135135</v>
          </cell>
          <cell r="F499">
            <v>104.05405405405406</v>
          </cell>
          <cell r="G499">
            <v>108.10810810810811</v>
          </cell>
          <cell r="H499">
            <v>106.75675675675676</v>
          </cell>
          <cell r="I499">
            <v>109.45945945945948</v>
          </cell>
          <cell r="J499">
            <v>112.16216216216215</v>
          </cell>
          <cell r="K499">
            <v>120.27027027027026</v>
          </cell>
          <cell r="L499">
            <v>109.45945945945948</v>
          </cell>
          <cell r="M499">
            <v>97.297297297297291</v>
          </cell>
          <cell r="N499">
            <v>98.648648648648646</v>
          </cell>
          <cell r="O499">
            <v>100</v>
          </cell>
          <cell r="P499">
            <v>101.35135135135135</v>
          </cell>
          <cell r="Q499">
            <v>117.56756756756756</v>
          </cell>
          <cell r="R499">
            <v>209.45945945945948</v>
          </cell>
          <cell r="S499">
            <v>201.35135135135135</v>
          </cell>
          <cell r="T499">
            <v>212.16216216216219</v>
          </cell>
          <cell r="U499">
            <v>198.64864864864865</v>
          </cell>
        </row>
        <row r="500">
          <cell r="A500" t="str">
            <v xml:space="preserve">  NIS</v>
          </cell>
          <cell r="B500">
            <v>31.707317073170731</v>
          </cell>
          <cell r="C500">
            <v>58.536585365853654</v>
          </cell>
          <cell r="D500">
            <v>65.853658536585371</v>
          </cell>
          <cell r="E500">
            <v>63.414634146341463</v>
          </cell>
          <cell r="F500">
            <v>65.853658536585371</v>
          </cell>
          <cell r="G500">
            <v>68.292682926829272</v>
          </cell>
          <cell r="H500">
            <v>73.170731707317074</v>
          </cell>
          <cell r="I500">
            <v>80.487804878048792</v>
          </cell>
          <cell r="J500">
            <v>80.487804878048792</v>
          </cell>
          <cell r="K500">
            <v>80.487804878048792</v>
          </cell>
          <cell r="L500">
            <v>80.487804878048792</v>
          </cell>
          <cell r="M500">
            <v>97.560975609756113</v>
          </cell>
          <cell r="N500">
            <v>97.560975609756113</v>
          </cell>
          <cell r="O500">
            <v>100</v>
          </cell>
          <cell r="P500">
            <v>104.8780487804878</v>
          </cell>
          <cell r="Q500">
            <v>104.8780487804878</v>
          </cell>
          <cell r="R500">
            <v>104.8780487804878</v>
          </cell>
          <cell r="S500">
            <v>104.8780487804878</v>
          </cell>
          <cell r="T500">
            <v>117.07317073170731</v>
          </cell>
          <cell r="U500">
            <v>131.70731707317074</v>
          </cell>
        </row>
        <row r="502">
          <cell r="A502" t="str">
            <v>Other Services</v>
          </cell>
          <cell r="B502">
            <v>70.181818181818173</v>
          </cell>
          <cell r="C502">
            <v>75.999999999999986</v>
          </cell>
          <cell r="D502">
            <v>77.818181818181813</v>
          </cell>
          <cell r="E502">
            <v>82.909090909090907</v>
          </cell>
          <cell r="F502">
            <v>85.818181818181813</v>
          </cell>
          <cell r="G502">
            <v>89.333333333333329</v>
          </cell>
          <cell r="H502">
            <v>90.909090909090907</v>
          </cell>
          <cell r="I502">
            <v>92.242424242424249</v>
          </cell>
          <cell r="J502">
            <v>93.333333333333329</v>
          </cell>
          <cell r="K502">
            <v>94.666666666666671</v>
          </cell>
          <cell r="L502">
            <v>54.666666666666664</v>
          </cell>
          <cell r="M502">
            <v>97.333333333333329</v>
          </cell>
          <cell r="N502">
            <v>98.666666666666671</v>
          </cell>
          <cell r="O502">
            <v>100</v>
          </cell>
          <cell r="P502">
            <v>101.33333333333331</v>
          </cell>
          <cell r="Q502">
            <v>102.66666666666669</v>
          </cell>
          <cell r="R502">
            <v>104</v>
          </cell>
          <cell r="S502">
            <v>105.33333333333333</v>
          </cell>
          <cell r="T502">
            <v>106.66666666666667</v>
          </cell>
          <cell r="U502">
            <v>108</v>
          </cell>
        </row>
        <row r="504">
          <cell r="A504" t="str">
            <v>Less Imputed Service Charge</v>
          </cell>
          <cell r="B504">
            <v>39.289805269186708</v>
          </cell>
          <cell r="C504">
            <v>46.239022527682316</v>
          </cell>
          <cell r="D504">
            <v>48.606338297059949</v>
          </cell>
          <cell r="E504">
            <v>46.582665139366163</v>
          </cell>
          <cell r="F504">
            <v>45.742649866361205</v>
          </cell>
          <cell r="G504">
            <v>52.119129438717074</v>
          </cell>
          <cell r="H504">
            <v>54.830087819778541</v>
          </cell>
          <cell r="I504">
            <v>59.144711722031303</v>
          </cell>
          <cell r="J504">
            <v>60.93928980526919</v>
          </cell>
          <cell r="K504">
            <v>65.712103856433757</v>
          </cell>
          <cell r="L504">
            <v>73.615883925162279</v>
          </cell>
          <cell r="M504">
            <v>86.903398243604428</v>
          </cell>
          <cell r="N504">
            <v>93.203512791141648</v>
          </cell>
          <cell r="O504">
            <v>100</v>
          </cell>
          <cell r="P504">
            <v>101.90912562046583</v>
          </cell>
          <cell r="Q504">
            <v>105.99465444826271</v>
          </cell>
          <cell r="R504">
            <v>108.74379534173349</v>
          </cell>
          <cell r="S504">
            <v>115.46391752577318</v>
          </cell>
          <cell r="T504">
            <v>128.21687667048491</v>
          </cell>
          <cell r="U504">
            <v>135.08972890416189</v>
          </cell>
        </row>
        <row r="506">
          <cell r="A506" t="str">
            <v>TOTAL</v>
          </cell>
          <cell r="B506">
            <v>47.377367654201073</v>
          </cell>
          <cell r="C506">
            <v>53.408539008344768</v>
          </cell>
          <cell r="D506">
            <v>54.794913682723326</v>
          </cell>
          <cell r="E506">
            <v>55.947282440725878</v>
          </cell>
          <cell r="F506">
            <v>59.996026314627585</v>
          </cell>
          <cell r="G506">
            <v>61.406684621837634</v>
          </cell>
          <cell r="H506">
            <v>63.59000397368537</v>
          </cell>
          <cell r="I506">
            <v>67.861715749039703</v>
          </cell>
          <cell r="J506">
            <v>71.01196520817696</v>
          </cell>
          <cell r="K506">
            <v>75.833370126716432</v>
          </cell>
          <cell r="L506">
            <v>79.246324341030501</v>
          </cell>
          <cell r="M506">
            <v>90.984149410570012</v>
          </cell>
          <cell r="N506">
            <v>93.74806834738844</v>
          </cell>
          <cell r="O506">
            <v>100</v>
          </cell>
          <cell r="P506">
            <v>101.39962029228668</v>
          </cell>
          <cell r="Q506">
            <v>108.43304340147471</v>
          </cell>
          <cell r="R506">
            <v>110.37131882202307</v>
          </cell>
          <cell r="S506">
            <v>107.16146408229947</v>
          </cell>
          <cell r="T506">
            <v>116.02940527175593</v>
          </cell>
          <cell r="U506">
            <v>117.38928871031835</v>
          </cell>
        </row>
        <row r="508">
          <cell r="A508" t="str">
            <v>SOURCE:  St. Vincent &amp; the Grenadines Statistical Office \ ECCB</v>
          </cell>
        </row>
        <row r="509">
          <cell r="A509" t="str">
            <v>Date:  02 August, 2004</v>
          </cell>
        </row>
        <row r="510">
          <cell r="T510" t="str">
            <v xml:space="preserve"> </v>
          </cell>
        </row>
        <row r="514">
          <cell r="A514" t="str">
            <v>ST. VINCENT &amp; THE GRENADINES</v>
          </cell>
        </row>
        <row r="515">
          <cell r="A515" t="str">
            <v>EXPENDITURE ON GROSS DOMESTIC PRODUCT IN</v>
          </cell>
        </row>
        <row r="516">
          <cell r="A516" t="str">
            <v>CURRENT PRICES AT PURCHASE VALUE</v>
          </cell>
        </row>
        <row r="520">
          <cell r="A520" t="str">
            <v>Table 10</v>
          </cell>
        </row>
        <row r="521">
          <cell r="B521" t="str">
            <v>1977</v>
          </cell>
          <cell r="C521" t="str">
            <v>1978</v>
          </cell>
          <cell r="D521" t="str">
            <v>1979</v>
          </cell>
          <cell r="E521" t="str">
            <v>1980</v>
          </cell>
          <cell r="F521" t="str">
            <v>1981</v>
          </cell>
          <cell r="G521" t="str">
            <v>1982</v>
          </cell>
          <cell r="H521" t="str">
            <v>1983</v>
          </cell>
          <cell r="I521" t="str">
            <v>1984</v>
          </cell>
          <cell r="J521" t="str">
            <v>1985</v>
          </cell>
          <cell r="K521" t="str">
            <v>1986</v>
          </cell>
          <cell r="L521" t="str">
            <v>1987</v>
          </cell>
          <cell r="M521" t="str">
            <v>1988</v>
          </cell>
          <cell r="N521" t="str">
            <v>1989</v>
          </cell>
          <cell r="O521" t="str">
            <v>1990</v>
          </cell>
          <cell r="P521" t="str">
            <v>1991</v>
          </cell>
          <cell r="Q521" t="str">
            <v>1992</v>
          </cell>
          <cell r="R521" t="str">
            <v>1993</v>
          </cell>
          <cell r="S521" t="str">
            <v>1994</v>
          </cell>
          <cell r="T521" t="str">
            <v>1995</v>
          </cell>
          <cell r="U521" t="str">
            <v>1996</v>
          </cell>
        </row>
        <row r="522">
          <cell r="U522" t="str">
            <v xml:space="preserve"> </v>
          </cell>
        </row>
        <row r="524">
          <cell r="A524" t="str">
            <v>TOTAL CONSUMPTION</v>
          </cell>
          <cell r="I524">
            <v>241.01900000000003</v>
          </cell>
          <cell r="J524">
            <v>236.15000000000003</v>
          </cell>
          <cell r="K524">
            <v>268</v>
          </cell>
          <cell r="L524">
            <v>319.49999999999994</v>
          </cell>
          <cell r="M524">
            <v>340.1099999999999</v>
          </cell>
          <cell r="N524">
            <v>423.79000000000008</v>
          </cell>
        </row>
        <row r="525">
          <cell r="A525" t="str">
            <v>Private</v>
          </cell>
          <cell r="I525">
            <v>178.13900000000004</v>
          </cell>
          <cell r="J525">
            <v>175.97000000000003</v>
          </cell>
          <cell r="K525">
            <v>200.19</v>
          </cell>
          <cell r="L525">
            <v>242.94999999999996</v>
          </cell>
          <cell r="M525">
            <v>259.82999999999993</v>
          </cell>
          <cell r="N525">
            <v>331.7600000000001</v>
          </cell>
        </row>
        <row r="526">
          <cell r="A526" t="str">
            <v>General Government</v>
          </cell>
          <cell r="B526">
            <v>21.94</v>
          </cell>
          <cell r="C526">
            <v>27.6</v>
          </cell>
          <cell r="D526">
            <v>33.99</v>
          </cell>
          <cell r="E526">
            <v>37.42</v>
          </cell>
          <cell r="F526">
            <v>46.83</v>
          </cell>
          <cell r="G526">
            <v>54.04</v>
          </cell>
          <cell r="H526">
            <v>58.33</v>
          </cell>
          <cell r="I526">
            <v>62.88</v>
          </cell>
          <cell r="J526">
            <v>60.18</v>
          </cell>
          <cell r="K526">
            <v>67.81</v>
          </cell>
          <cell r="L526">
            <v>76.55</v>
          </cell>
          <cell r="M526">
            <v>80.28</v>
          </cell>
          <cell r="N526">
            <v>92.03</v>
          </cell>
          <cell r="O526">
            <v>93.56</v>
          </cell>
          <cell r="P526">
            <v>117.59</v>
          </cell>
          <cell r="Q526">
            <v>149.76</v>
          </cell>
          <cell r="R526">
            <v>129.25</v>
          </cell>
          <cell r="S526">
            <v>138.76</v>
          </cell>
          <cell r="T526">
            <v>144.16999999999999</v>
          </cell>
          <cell r="U526">
            <v>152.36000000000001</v>
          </cell>
        </row>
        <row r="528">
          <cell r="A528" t="str">
            <v xml:space="preserve"> </v>
          </cell>
        </row>
        <row r="529">
          <cell r="A529" t="str">
            <v>GROSS CAPITAL FORMATION</v>
          </cell>
          <cell r="I529">
            <v>77.091000000000008</v>
          </cell>
          <cell r="J529">
            <v>86.070000000000007</v>
          </cell>
          <cell r="K529">
            <v>101.73</v>
          </cell>
          <cell r="L529">
            <v>124.89000000000001</v>
          </cell>
          <cell r="M529">
            <v>134.65</v>
          </cell>
          <cell r="N529">
            <v>137.97</v>
          </cell>
        </row>
        <row r="530">
          <cell r="A530" t="str">
            <v>Gross Domestic Investment)</v>
          </cell>
        </row>
        <row r="531">
          <cell r="A531" t="str">
            <v xml:space="preserve">  </v>
          </cell>
        </row>
        <row r="532">
          <cell r="A532" t="str">
            <v>Gross Fixed Capital</v>
          </cell>
        </row>
        <row r="533">
          <cell r="A533" t="str">
            <v>Formation</v>
          </cell>
          <cell r="B533">
            <v>33.879999999999995</v>
          </cell>
          <cell r="C533">
            <v>34.369999999999997</v>
          </cell>
          <cell r="D533">
            <v>48.62</v>
          </cell>
          <cell r="E533">
            <v>62.84</v>
          </cell>
          <cell r="F533">
            <v>64.150000000000006</v>
          </cell>
          <cell r="G533">
            <v>64.709999999999994</v>
          </cell>
          <cell r="H533">
            <v>62.9</v>
          </cell>
          <cell r="I533">
            <v>70.161000000000001</v>
          </cell>
          <cell r="J533">
            <v>76.210000000000008</v>
          </cell>
          <cell r="K533">
            <v>98.9</v>
          </cell>
          <cell r="L533">
            <v>115.00000000000001</v>
          </cell>
          <cell r="M533">
            <v>121.1</v>
          </cell>
          <cell r="N533">
            <v>125.5</v>
          </cell>
          <cell r="O533">
            <v>159.07</v>
          </cell>
          <cell r="P533">
            <v>168.92</v>
          </cell>
          <cell r="Q533">
            <v>152.77000000000001</v>
          </cell>
          <cell r="R533">
            <v>165.31</v>
          </cell>
          <cell r="S533">
            <v>185.39999999999998</v>
          </cell>
          <cell r="T533">
            <v>215.44</v>
          </cell>
          <cell r="U533">
            <v>212.8</v>
          </cell>
        </row>
        <row r="534">
          <cell r="A534" t="str">
            <v>Transport Equipment</v>
          </cell>
          <cell r="B534">
            <v>2.15</v>
          </cell>
          <cell r="C534">
            <v>4.09</v>
          </cell>
          <cell r="D534">
            <v>3.88</v>
          </cell>
          <cell r="E534">
            <v>6.11</v>
          </cell>
          <cell r="F534">
            <v>5.05</v>
          </cell>
          <cell r="G534">
            <v>8.76</v>
          </cell>
          <cell r="H534">
            <v>8.74</v>
          </cell>
          <cell r="I534">
            <v>9.08</v>
          </cell>
          <cell r="J534">
            <v>9.41</v>
          </cell>
          <cell r="K534">
            <v>11.3</v>
          </cell>
          <cell r="L534">
            <v>13.46</v>
          </cell>
          <cell r="M534">
            <v>14.48</v>
          </cell>
          <cell r="N534">
            <v>17.88</v>
          </cell>
          <cell r="O534">
            <v>19.489999999999998</v>
          </cell>
          <cell r="P534">
            <v>19.47</v>
          </cell>
          <cell r="Q534">
            <v>16.649999999999999</v>
          </cell>
          <cell r="R534">
            <v>11.42</v>
          </cell>
          <cell r="S534">
            <v>9.51</v>
          </cell>
          <cell r="T534">
            <v>13.47</v>
          </cell>
          <cell r="U534">
            <v>14.47</v>
          </cell>
        </row>
        <row r="535">
          <cell r="A535" t="str">
            <v>Other Machinery &amp; Equipment</v>
          </cell>
          <cell r="B535">
            <v>9.15</v>
          </cell>
          <cell r="C535">
            <v>6.1</v>
          </cell>
          <cell r="D535">
            <v>12.61</v>
          </cell>
          <cell r="E535">
            <v>15.6</v>
          </cell>
          <cell r="F535">
            <v>11.87</v>
          </cell>
          <cell r="G535">
            <v>9.89</v>
          </cell>
          <cell r="H535">
            <v>12.05</v>
          </cell>
          <cell r="I535">
            <v>23.35</v>
          </cell>
          <cell r="J535">
            <v>22.09</v>
          </cell>
          <cell r="K535">
            <v>21.4</v>
          </cell>
          <cell r="L535">
            <v>29.13</v>
          </cell>
          <cell r="M535">
            <v>30.57</v>
          </cell>
          <cell r="N535">
            <v>26.21</v>
          </cell>
          <cell r="O535">
            <v>43.68</v>
          </cell>
          <cell r="P535">
            <v>43.63</v>
          </cell>
          <cell r="Q535">
            <v>27.64</v>
          </cell>
          <cell r="R535">
            <v>28.08</v>
          </cell>
          <cell r="S535">
            <v>38.47</v>
          </cell>
          <cell r="T535">
            <v>49.05</v>
          </cell>
          <cell r="U535">
            <v>34.549999999999997</v>
          </cell>
        </row>
        <row r="536">
          <cell r="A536" t="str">
            <v>Construction</v>
          </cell>
          <cell r="B536">
            <v>22.25</v>
          </cell>
          <cell r="C536">
            <v>23.81</v>
          </cell>
          <cell r="D536">
            <v>31.74</v>
          </cell>
          <cell r="E536">
            <v>40.520000000000003</v>
          </cell>
          <cell r="F536">
            <v>46.61</v>
          </cell>
          <cell r="G536">
            <v>45.73</v>
          </cell>
          <cell r="H536">
            <v>41.72</v>
          </cell>
          <cell r="I536">
            <v>37.69</v>
          </cell>
          <cell r="J536">
            <v>44.09</v>
          </cell>
          <cell r="K536">
            <v>64.72</v>
          </cell>
          <cell r="L536">
            <v>71.510000000000005</v>
          </cell>
          <cell r="M536">
            <v>75.42</v>
          </cell>
          <cell r="N536">
            <v>81.41</v>
          </cell>
          <cell r="O536">
            <v>95.9</v>
          </cell>
          <cell r="P536">
            <v>105.82</v>
          </cell>
          <cell r="Q536">
            <v>108.48</v>
          </cell>
          <cell r="R536">
            <v>125.81</v>
          </cell>
          <cell r="S536">
            <v>137.41999999999999</v>
          </cell>
          <cell r="T536">
            <v>152.91999999999999</v>
          </cell>
          <cell r="U536">
            <v>163.78</v>
          </cell>
        </row>
        <row r="537">
          <cell r="A537" t="str">
            <v>Land Development</v>
          </cell>
          <cell r="B537">
            <v>0.33</v>
          </cell>
          <cell r="C537">
            <v>0.37</v>
          </cell>
          <cell r="D537">
            <v>0.39</v>
          </cell>
          <cell r="E537">
            <v>0.61</v>
          </cell>
          <cell r="F537">
            <v>0.62</v>
          </cell>
          <cell r="G537">
            <v>0.33</v>
          </cell>
          <cell r="H537">
            <v>0.39</v>
          </cell>
          <cell r="I537">
            <v>4.1000000000000002E-2</v>
          </cell>
          <cell r="J537">
            <v>0.62</v>
          </cell>
          <cell r="K537">
            <v>1.48</v>
          </cell>
          <cell r="L537">
            <v>0.9</v>
          </cell>
          <cell r="M537">
            <v>0.63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</row>
        <row r="538">
          <cell r="A538" t="str">
            <v>Increase in Stocks</v>
          </cell>
          <cell r="B538" t="str">
            <v>-</v>
          </cell>
          <cell r="C538" t="str">
            <v>-</v>
          </cell>
          <cell r="D538" t="str">
            <v>-</v>
          </cell>
          <cell r="E538" t="str">
            <v>-</v>
          </cell>
          <cell r="F538" t="str">
            <v>-</v>
          </cell>
          <cell r="G538" t="str">
            <v>-</v>
          </cell>
          <cell r="H538" t="str">
            <v>-</v>
          </cell>
          <cell r="I538">
            <v>6.93</v>
          </cell>
          <cell r="J538">
            <v>9.86</v>
          </cell>
          <cell r="K538">
            <v>2.83</v>
          </cell>
          <cell r="L538">
            <v>9.89</v>
          </cell>
          <cell r="M538">
            <v>13.55</v>
          </cell>
          <cell r="N538">
            <v>12.47</v>
          </cell>
          <cell r="O538" t="str">
            <v>-</v>
          </cell>
          <cell r="P538" t="str">
            <v>-</v>
          </cell>
          <cell r="Q538" t="str">
            <v>-</v>
          </cell>
          <cell r="R538" t="str">
            <v>-</v>
          </cell>
          <cell r="S538" t="str">
            <v>-</v>
          </cell>
          <cell r="T538" t="str">
            <v>-</v>
          </cell>
          <cell r="U538" t="str">
            <v>-</v>
          </cell>
        </row>
        <row r="540">
          <cell r="P540" t="str">
            <v xml:space="preserve"> </v>
          </cell>
          <cell r="S540" t="str">
            <v xml:space="preserve"> </v>
          </cell>
        </row>
        <row r="541">
          <cell r="A541" t="str">
            <v>GOODS AND NON-FACTOR</v>
          </cell>
        </row>
        <row r="542">
          <cell r="A542" t="str">
            <v>SERVICES(Resource Balance)</v>
          </cell>
          <cell r="B542">
            <v>-43.28</v>
          </cell>
          <cell r="C542">
            <v>-29.939999999999991</v>
          </cell>
          <cell r="D542">
            <v>-63.889999999999993</v>
          </cell>
          <cell r="E542">
            <v>-81.45</v>
          </cell>
          <cell r="F542">
            <v>-62.74</v>
          </cell>
          <cell r="G542">
            <v>-68.779999999999987</v>
          </cell>
          <cell r="H542">
            <v>-61.73</v>
          </cell>
          <cell r="I542">
            <v>-38.690000000000026</v>
          </cell>
          <cell r="J542">
            <v>-17.440000000000012</v>
          </cell>
          <cell r="K542">
            <v>-24.200000000000003</v>
          </cell>
          <cell r="L542">
            <v>-60.099999999999973</v>
          </cell>
          <cell r="M542">
            <v>-30.410000000000018</v>
          </cell>
          <cell r="N542">
            <v>-83.060000000000016</v>
          </cell>
          <cell r="O542">
            <v>-58.870000000000019</v>
          </cell>
          <cell r="P542">
            <v>-154.99</v>
          </cell>
          <cell r="Q542">
            <v>-56.90000000000002</v>
          </cell>
          <cell r="R542">
            <v>-115.05000000000001</v>
          </cell>
          <cell r="S542">
            <v>-157.86000000000004</v>
          </cell>
          <cell r="T542">
            <v>-103.13999999999999</v>
          </cell>
          <cell r="U542">
            <v>-100.96000000000004</v>
          </cell>
        </row>
        <row r="543">
          <cell r="A543" t="str">
            <v xml:space="preserve"> </v>
          </cell>
        </row>
        <row r="544">
          <cell r="A544" t="str">
            <v>Exports of goods</v>
          </cell>
          <cell r="B544">
            <v>26.76</v>
          </cell>
          <cell r="C544">
            <v>43.99</v>
          </cell>
          <cell r="D544">
            <v>39.32</v>
          </cell>
          <cell r="E544">
            <v>41.68</v>
          </cell>
          <cell r="F544">
            <v>64.95</v>
          </cell>
          <cell r="G544">
            <v>87.06</v>
          </cell>
          <cell r="H544">
            <v>113.4</v>
          </cell>
          <cell r="I544">
            <v>145.69999999999999</v>
          </cell>
          <cell r="J544">
            <v>170.64</v>
          </cell>
          <cell r="K544">
            <v>178.5</v>
          </cell>
          <cell r="L544">
            <v>146.80000000000001</v>
          </cell>
          <cell r="M544">
            <v>236</v>
          </cell>
          <cell r="N544">
            <v>208.9</v>
          </cell>
          <cell r="O544">
            <v>230.6</v>
          </cell>
          <cell r="P544">
            <v>182.01</v>
          </cell>
          <cell r="Q544">
            <v>213.32</v>
          </cell>
          <cell r="R544">
            <v>154.19</v>
          </cell>
          <cell r="S544">
            <v>132.02000000000001</v>
          </cell>
          <cell r="T544">
            <v>167.24</v>
          </cell>
          <cell r="U544">
            <v>141.9</v>
          </cell>
        </row>
        <row r="545">
          <cell r="A545" t="str">
            <v>Exports of NFS</v>
          </cell>
          <cell r="B545">
            <v>15.93</v>
          </cell>
          <cell r="C545">
            <v>29.97</v>
          </cell>
          <cell r="D545">
            <v>36.99</v>
          </cell>
          <cell r="E545">
            <v>47.79</v>
          </cell>
          <cell r="F545">
            <v>51.03</v>
          </cell>
          <cell r="G545">
            <v>48.87</v>
          </cell>
          <cell r="H545">
            <v>42.34</v>
          </cell>
          <cell r="I545">
            <v>47.25</v>
          </cell>
          <cell r="J545">
            <v>51.84</v>
          </cell>
          <cell r="K545">
            <v>73.7</v>
          </cell>
          <cell r="L545">
            <v>100.16</v>
          </cell>
          <cell r="M545">
            <v>101.56</v>
          </cell>
          <cell r="N545">
            <v>103.88</v>
          </cell>
          <cell r="O545">
            <v>121.65</v>
          </cell>
          <cell r="P545">
            <v>121.17</v>
          </cell>
          <cell r="Q545">
            <v>160.13999999999999</v>
          </cell>
          <cell r="R545">
            <v>168.17</v>
          </cell>
          <cell r="S545">
            <v>171.88</v>
          </cell>
          <cell r="T545">
            <v>200.8</v>
          </cell>
          <cell r="U545">
            <v>260.12</v>
          </cell>
        </row>
        <row r="546">
          <cell r="A546" t="str">
            <v>Imports of Goods</v>
          </cell>
          <cell r="B546">
            <v>81.92</v>
          </cell>
          <cell r="C546">
            <v>97.69</v>
          </cell>
          <cell r="D546">
            <v>125.08</v>
          </cell>
          <cell r="E546">
            <v>154.18</v>
          </cell>
          <cell r="F546">
            <v>157.12</v>
          </cell>
          <cell r="G546">
            <v>175.82</v>
          </cell>
          <cell r="H546">
            <v>192.9</v>
          </cell>
          <cell r="I546">
            <v>206.8</v>
          </cell>
          <cell r="J546">
            <v>214</v>
          </cell>
          <cell r="K546">
            <v>236.7</v>
          </cell>
          <cell r="L546">
            <v>264.58</v>
          </cell>
          <cell r="M546">
            <v>331.1</v>
          </cell>
          <cell r="N546">
            <v>345.2</v>
          </cell>
          <cell r="O546">
            <v>343.73</v>
          </cell>
          <cell r="P546">
            <v>413.17</v>
          </cell>
          <cell r="Q546">
            <v>315.63</v>
          </cell>
          <cell r="R546">
            <v>318.91000000000003</v>
          </cell>
          <cell r="S546">
            <v>311.67</v>
          </cell>
          <cell r="T546">
            <v>322.29000000000002</v>
          </cell>
          <cell r="U546">
            <v>345.79</v>
          </cell>
        </row>
        <row r="547">
          <cell r="A547" t="str">
            <v>Imports of NFS</v>
          </cell>
          <cell r="B547">
            <v>4.05</v>
          </cell>
          <cell r="C547">
            <v>6.21</v>
          </cell>
          <cell r="D547">
            <v>15.12</v>
          </cell>
          <cell r="E547">
            <v>16.739999999999998</v>
          </cell>
          <cell r="F547">
            <v>21.6</v>
          </cell>
          <cell r="G547">
            <v>28.89</v>
          </cell>
          <cell r="H547">
            <v>24.57</v>
          </cell>
          <cell r="I547">
            <v>24.84</v>
          </cell>
          <cell r="J547">
            <v>25.92</v>
          </cell>
          <cell r="K547">
            <v>39.700000000000003</v>
          </cell>
          <cell r="L547">
            <v>42.48</v>
          </cell>
          <cell r="M547">
            <v>36.869999999999997</v>
          </cell>
          <cell r="N547">
            <v>50.64</v>
          </cell>
          <cell r="O547">
            <v>67.39</v>
          </cell>
          <cell r="P547">
            <v>45</v>
          </cell>
          <cell r="Q547">
            <v>114.73</v>
          </cell>
          <cell r="R547">
            <v>118.5</v>
          </cell>
          <cell r="S547">
            <v>150.09</v>
          </cell>
          <cell r="T547">
            <v>148.88999999999999</v>
          </cell>
          <cell r="U547">
            <v>157.19</v>
          </cell>
        </row>
        <row r="550">
          <cell r="A550" t="str">
            <v>GDP AT MARKET PRICES</v>
          </cell>
          <cell r="B550">
            <v>98.65</v>
          </cell>
          <cell r="C550">
            <v>125.82000000000001</v>
          </cell>
          <cell r="D550">
            <v>147.20000000000002</v>
          </cell>
          <cell r="E550">
            <v>162.82999999999998</v>
          </cell>
          <cell r="F550">
            <v>201.96</v>
          </cell>
          <cell r="G550">
            <v>230.70999999999998</v>
          </cell>
          <cell r="H550">
            <v>253.92000000000002</v>
          </cell>
          <cell r="I550">
            <v>279.42</v>
          </cell>
          <cell r="J550">
            <v>304.78000000000003</v>
          </cell>
          <cell r="K550">
            <v>345.53000000000003</v>
          </cell>
          <cell r="L550">
            <v>384.29</v>
          </cell>
          <cell r="M550">
            <v>444.34999999999997</v>
          </cell>
          <cell r="N550">
            <v>478.70000000000005</v>
          </cell>
          <cell r="O550">
            <v>535.16000000000008</v>
          </cell>
          <cell r="P550">
            <v>573.73</v>
          </cell>
          <cell r="Q550">
            <v>629.61</v>
          </cell>
          <cell r="R550">
            <v>644.69000000000005</v>
          </cell>
          <cell r="S550">
            <v>656.79000000000008</v>
          </cell>
          <cell r="T550">
            <v>712.6</v>
          </cell>
          <cell r="U550">
            <v>751.82</v>
          </cell>
        </row>
        <row r="552">
          <cell r="A552" t="str">
            <v>Net Indiect Taxes</v>
          </cell>
          <cell r="B552">
            <v>14.7</v>
          </cell>
          <cell r="C552">
            <v>17.96</v>
          </cell>
          <cell r="D552">
            <v>21.93</v>
          </cell>
          <cell r="E552">
            <v>24.16</v>
          </cell>
          <cell r="F552">
            <v>28.169999999999998</v>
          </cell>
          <cell r="G552">
            <v>36.81</v>
          </cell>
          <cell r="H552">
            <v>42.239999999999995</v>
          </cell>
          <cell r="I552">
            <v>44.67</v>
          </cell>
          <cell r="J552">
            <v>52.28</v>
          </cell>
          <cell r="K552">
            <v>58.93</v>
          </cell>
          <cell r="L552">
            <v>65.660000000000011</v>
          </cell>
          <cell r="M552">
            <v>75.27000000000001</v>
          </cell>
          <cell r="N552">
            <v>78.970000000000013</v>
          </cell>
          <cell r="O552">
            <v>82.179999999999993</v>
          </cell>
          <cell r="P552">
            <v>88.69</v>
          </cell>
          <cell r="Q552">
            <v>92.199999999999989</v>
          </cell>
          <cell r="R552">
            <v>97.11</v>
          </cell>
          <cell r="S552">
            <v>104.08</v>
          </cell>
          <cell r="T552">
            <v>109</v>
          </cell>
          <cell r="U552">
            <v>116.75</v>
          </cell>
        </row>
        <row r="553">
          <cell r="A553" t="str">
            <v>Indirect Taxes</v>
          </cell>
          <cell r="B553">
            <v>14.84</v>
          </cell>
          <cell r="C553">
            <v>18.260000000000002</v>
          </cell>
          <cell r="D553">
            <v>22.53</v>
          </cell>
          <cell r="E553">
            <v>24.96</v>
          </cell>
          <cell r="F553">
            <v>29.27</v>
          </cell>
          <cell r="G553">
            <v>37.11</v>
          </cell>
          <cell r="H553">
            <v>44.94</v>
          </cell>
          <cell r="I553">
            <v>47.06</v>
          </cell>
          <cell r="J553">
            <v>53.81</v>
          </cell>
          <cell r="K553">
            <v>60.13</v>
          </cell>
          <cell r="L553">
            <v>67.290000000000006</v>
          </cell>
          <cell r="M553">
            <v>77.09</v>
          </cell>
          <cell r="N553">
            <v>80.290000000000006</v>
          </cell>
          <cell r="O553">
            <v>82.58</v>
          </cell>
          <cell r="P553">
            <v>89.09</v>
          </cell>
          <cell r="Q553">
            <v>92.46</v>
          </cell>
          <cell r="R553">
            <v>97.26</v>
          </cell>
          <cell r="S553">
            <v>104.13</v>
          </cell>
          <cell r="T553">
            <v>109.7</v>
          </cell>
          <cell r="U553">
            <v>117.22</v>
          </cell>
        </row>
        <row r="554">
          <cell r="A554" t="str">
            <v>Subsidies</v>
          </cell>
          <cell r="B554">
            <v>0.14000000000000001</v>
          </cell>
          <cell r="C554">
            <v>0.3</v>
          </cell>
          <cell r="D554">
            <v>0.6</v>
          </cell>
          <cell r="E554">
            <v>0.8</v>
          </cell>
          <cell r="F554">
            <v>1.1000000000000001</v>
          </cell>
          <cell r="G554">
            <v>0.3</v>
          </cell>
          <cell r="H554">
            <v>2.7</v>
          </cell>
          <cell r="I554">
            <v>2.39</v>
          </cell>
          <cell r="J554">
            <v>1.53</v>
          </cell>
          <cell r="K554">
            <v>1.2</v>
          </cell>
          <cell r="L554">
            <v>1.63</v>
          </cell>
          <cell r="M554">
            <v>1.82</v>
          </cell>
          <cell r="N554">
            <v>1.32</v>
          </cell>
          <cell r="O554">
            <v>0.4</v>
          </cell>
          <cell r="P554">
            <v>0.4</v>
          </cell>
          <cell r="Q554">
            <v>0.26</v>
          </cell>
          <cell r="R554">
            <v>0.15</v>
          </cell>
          <cell r="S554">
            <v>0.05</v>
          </cell>
          <cell r="T554">
            <v>0.7</v>
          </cell>
          <cell r="U554">
            <v>0.47</v>
          </cell>
        </row>
        <row r="555">
          <cell r="A555" t="str">
            <v xml:space="preserve"> </v>
          </cell>
          <cell r="D555" t="str">
            <v xml:space="preserve">  </v>
          </cell>
        </row>
        <row r="556">
          <cell r="A556" t="str">
            <v>GDP AT FACTOR COST</v>
          </cell>
          <cell r="B556">
            <v>83.95</v>
          </cell>
          <cell r="C556">
            <v>107.86</v>
          </cell>
          <cell r="D556">
            <v>125.27</v>
          </cell>
          <cell r="E556">
            <v>138.66999999999999</v>
          </cell>
          <cell r="F556">
            <v>173.79</v>
          </cell>
          <cell r="G556">
            <v>193.9</v>
          </cell>
          <cell r="H556">
            <v>211.68</v>
          </cell>
          <cell r="I556">
            <v>234.75</v>
          </cell>
          <cell r="J556">
            <v>252.5</v>
          </cell>
          <cell r="K556">
            <v>286.60000000000002</v>
          </cell>
          <cell r="L556">
            <v>318.63</v>
          </cell>
          <cell r="M556">
            <v>369.08</v>
          </cell>
          <cell r="N556">
            <v>399.73</v>
          </cell>
          <cell r="O556">
            <v>452.98</v>
          </cell>
          <cell r="P556">
            <v>485.04</v>
          </cell>
          <cell r="Q556">
            <v>537.41</v>
          </cell>
          <cell r="R556">
            <v>547.58000000000004</v>
          </cell>
          <cell r="S556">
            <v>552.71</v>
          </cell>
          <cell r="T556">
            <v>603.6</v>
          </cell>
          <cell r="U556">
            <v>635.07000000000005</v>
          </cell>
        </row>
        <row r="557">
          <cell r="A557" t="str">
            <v>SOURCE:     St. Vincent &amp; the Grenadines Statistical Office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Cv1.0"/>
      <sheetName val="CPCv1.1"/>
      <sheetName val="COICOP"/>
      <sheetName val="COFOG"/>
      <sheetName val="COPNI"/>
      <sheetName val="CPA"/>
      <sheetName val="ISICrev3"/>
      <sheetName val="ISICrev3.1"/>
      <sheetName val="ICP"/>
      <sheetName val="ICP_CORRESPONDENCE"/>
      <sheetName val="CPCv1_0"/>
      <sheetName val="CPCv1_1"/>
      <sheetName val="ISICrev3_1"/>
      <sheetName val="CPCv1_01"/>
      <sheetName val="CPCv1_11"/>
      <sheetName val="ISICrev3_11"/>
      <sheetName val="CPCv1_02"/>
      <sheetName val="CPCv1_12"/>
      <sheetName val="ISICrev3_12"/>
      <sheetName val="CPCv1_03"/>
      <sheetName val="CPCv1_13"/>
      <sheetName val="ISICrev3_13"/>
    </sheetNames>
    <sheetDataSet>
      <sheetData sheetId="0">
        <row r="3525">
          <cell r="B3525" t="str">
            <v>94110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E1" t="str">
            <v>ISIC REV 3.1</v>
          </cell>
        </row>
      </sheetData>
      <sheetData sheetId="8"/>
      <sheetData sheetId="9"/>
      <sheetData sheetId="10"/>
      <sheetData sheetId="11"/>
      <sheetData sheetId="12">
        <row r="1">
          <cell r="E1" t="str">
            <v>ISIC REV 3.1</v>
          </cell>
          <cell r="F1" t="str">
            <v>Description</v>
          </cell>
        </row>
        <row r="2">
          <cell r="E2" t="str">
            <v>A</v>
          </cell>
          <cell r="F2" t="str">
            <v>Agriculture, hunting and forestry</v>
          </cell>
        </row>
        <row r="3">
          <cell r="E3" t="str">
            <v>01</v>
          </cell>
          <cell r="F3" t="str">
            <v>Agriculture, hunting and related service activities</v>
          </cell>
        </row>
        <row r="4">
          <cell r="E4" t="str">
            <v>011</v>
          </cell>
          <cell r="F4" t="str">
            <v>Growing of crops; market gardening; horticulture</v>
          </cell>
        </row>
        <row r="5">
          <cell r="E5" t="str">
            <v>0111</v>
          </cell>
          <cell r="F5" t="str">
            <v>Growing of cereals and other crops n.e.c.</v>
          </cell>
        </row>
        <row r="6">
          <cell r="E6" t="str">
            <v>0112</v>
          </cell>
          <cell r="F6" t="str">
            <v>Growing of vegetables, horticultural specialties and nursery products</v>
          </cell>
        </row>
        <row r="7">
          <cell r="E7" t="str">
            <v>0113</v>
          </cell>
          <cell r="F7" t="str">
            <v>Growing of fruit, nuts, beverage and spice crops</v>
          </cell>
        </row>
        <row r="8">
          <cell r="E8" t="str">
            <v>012</v>
          </cell>
          <cell r="F8" t="str">
            <v>Farming of animals</v>
          </cell>
        </row>
        <row r="9">
          <cell r="E9" t="str">
            <v>0121</v>
          </cell>
          <cell r="F9" t="str">
            <v>Farming of cattle, sheep, goats, horses, asses, mules and hinnies; dairy farming</v>
          </cell>
        </row>
        <row r="10">
          <cell r="E10" t="str">
            <v>0122</v>
          </cell>
          <cell r="F10" t="str">
            <v>Other animal farming; production of animal products n.e.c.</v>
          </cell>
        </row>
        <row r="11">
          <cell r="E11" t="str">
            <v>013</v>
          </cell>
          <cell r="F11" t="str">
            <v>Growing of crops combined with farming of animals (mixed farming)</v>
          </cell>
        </row>
        <row r="12">
          <cell r="E12" t="str">
            <v>0130</v>
          </cell>
          <cell r="F12" t="str">
            <v>Growing of crops combined with farming of animals (mixed farming)</v>
          </cell>
        </row>
        <row r="13">
          <cell r="E13" t="str">
            <v>014</v>
          </cell>
          <cell r="F13" t="str">
            <v>Agricultural and animal husbandry service activities, except veterinary activities</v>
          </cell>
        </row>
        <row r="14">
          <cell r="E14" t="str">
            <v>0140</v>
          </cell>
          <cell r="F14" t="str">
            <v>Agricultural and animal husbandry service activities, except veterinary activities</v>
          </cell>
        </row>
        <row r="15">
          <cell r="E15" t="str">
            <v>015</v>
          </cell>
          <cell r="F15" t="str">
            <v>Hunting, trapping and game propagation including related service activities</v>
          </cell>
        </row>
        <row r="16">
          <cell r="E16" t="str">
            <v>0150</v>
          </cell>
          <cell r="F16" t="str">
            <v>Hunting, trapping and game propagation including related service activities</v>
          </cell>
        </row>
        <row r="17">
          <cell r="E17" t="str">
            <v>02</v>
          </cell>
          <cell r="F17" t="str">
            <v>Forestry, logging and related service activities</v>
          </cell>
        </row>
        <row r="18">
          <cell r="E18" t="str">
            <v>020</v>
          </cell>
          <cell r="F18" t="str">
            <v>Forestry, logging and related service activities</v>
          </cell>
        </row>
        <row r="19">
          <cell r="E19" t="str">
            <v>0200</v>
          </cell>
          <cell r="F19" t="str">
            <v>Forestry, logging and related service activities</v>
          </cell>
        </row>
        <row r="20">
          <cell r="E20" t="str">
            <v>B</v>
          </cell>
          <cell r="F20" t="str">
            <v>Fishing</v>
          </cell>
        </row>
        <row r="21">
          <cell r="E21" t="str">
            <v>05</v>
          </cell>
          <cell r="F21" t="str">
            <v>Fishing, aquaculture and service activities incidental to fishing</v>
          </cell>
        </row>
        <row r="22">
          <cell r="E22" t="str">
            <v>050</v>
          </cell>
          <cell r="F22" t="str">
            <v>Fishing, aquaculture and service activities incidental to fishing</v>
          </cell>
        </row>
        <row r="23">
          <cell r="E23" t="str">
            <v>0501</v>
          </cell>
          <cell r="F23" t="str">
            <v>Fishing</v>
          </cell>
        </row>
        <row r="24">
          <cell r="E24" t="str">
            <v>0502</v>
          </cell>
          <cell r="F24" t="str">
            <v>Aquaculture</v>
          </cell>
        </row>
        <row r="25">
          <cell r="E25" t="str">
            <v>C</v>
          </cell>
          <cell r="F25" t="str">
            <v>Mining and quarrying</v>
          </cell>
        </row>
        <row r="26">
          <cell r="E26" t="str">
            <v>10</v>
          </cell>
          <cell r="F26" t="str">
            <v>Mining of coal and lignite; extraction of peat</v>
          </cell>
        </row>
        <row r="27">
          <cell r="E27" t="str">
            <v>101</v>
          </cell>
          <cell r="F27" t="str">
            <v>Mining and agglomeration of hard coal</v>
          </cell>
        </row>
        <row r="28">
          <cell r="E28" t="str">
            <v>1010</v>
          </cell>
          <cell r="F28" t="str">
            <v>Mining and agglomeration of hard coal</v>
          </cell>
        </row>
        <row r="29">
          <cell r="E29" t="str">
            <v>102</v>
          </cell>
          <cell r="F29" t="str">
            <v>Mining and agglomeration of lignite</v>
          </cell>
        </row>
        <row r="30">
          <cell r="E30" t="str">
            <v>1020</v>
          </cell>
          <cell r="F30" t="str">
            <v>Mining and agglomeration of lignite</v>
          </cell>
        </row>
        <row r="31">
          <cell r="E31" t="str">
            <v>103</v>
          </cell>
          <cell r="F31" t="str">
            <v>Extraction and agglomeration of peat</v>
          </cell>
        </row>
        <row r="32">
          <cell r="E32" t="str">
            <v>1030</v>
          </cell>
          <cell r="F32" t="str">
            <v>Extraction and agglomeration of peat</v>
          </cell>
        </row>
        <row r="33">
          <cell r="E33" t="str">
            <v>11</v>
          </cell>
          <cell r="F33" t="str">
            <v>Extraction of crude petroleum and natural gas; service activities incidental to oil and gas extraction, excluding surveying</v>
          </cell>
        </row>
        <row r="34">
          <cell r="E34" t="str">
            <v>111</v>
          </cell>
          <cell r="F34" t="str">
            <v>Extraction of crude petroleum and natural gas</v>
          </cell>
        </row>
        <row r="35">
          <cell r="E35" t="str">
            <v>1110</v>
          </cell>
          <cell r="F35" t="str">
            <v>Extraction of crude petroleum and natural gas</v>
          </cell>
        </row>
        <row r="36">
          <cell r="E36" t="str">
            <v>112</v>
          </cell>
          <cell r="F36" t="str">
            <v>Service activities incidental to oil and gas extraction excluding surveying</v>
          </cell>
        </row>
        <row r="37">
          <cell r="E37" t="str">
            <v>1120</v>
          </cell>
          <cell r="F37" t="str">
            <v>Service activities incidental to oil and gas extraction excluding surveying</v>
          </cell>
        </row>
        <row r="38">
          <cell r="E38" t="str">
            <v>12</v>
          </cell>
          <cell r="F38" t="str">
            <v>Mining of uranium and thorium ores</v>
          </cell>
        </row>
        <row r="39">
          <cell r="E39" t="str">
            <v>120</v>
          </cell>
          <cell r="F39" t="str">
            <v>Mining of uranium and thorium ores</v>
          </cell>
        </row>
        <row r="40">
          <cell r="E40" t="str">
            <v>1200</v>
          </cell>
          <cell r="F40" t="str">
            <v>Mining of uranium and thorium ores</v>
          </cell>
        </row>
        <row r="41">
          <cell r="E41" t="str">
            <v>13</v>
          </cell>
          <cell r="F41" t="str">
            <v>Mining of metal ores</v>
          </cell>
        </row>
        <row r="42">
          <cell r="E42" t="str">
            <v>131</v>
          </cell>
          <cell r="F42" t="str">
            <v>Mining of iron ores</v>
          </cell>
        </row>
        <row r="43">
          <cell r="E43" t="str">
            <v>1310</v>
          </cell>
          <cell r="F43" t="str">
            <v>Mining of iron ores</v>
          </cell>
        </row>
        <row r="44">
          <cell r="E44" t="str">
            <v>132</v>
          </cell>
          <cell r="F44" t="str">
            <v>Mining of non-ferrous metal ores, except uranium and thorium ores</v>
          </cell>
        </row>
        <row r="45">
          <cell r="E45" t="str">
            <v>1320</v>
          </cell>
          <cell r="F45" t="str">
            <v>Mining of non-ferrous metal ores, except uranium and thorium ores</v>
          </cell>
        </row>
        <row r="46">
          <cell r="E46" t="str">
            <v>14</v>
          </cell>
          <cell r="F46" t="str">
            <v>Other mining and quarrying</v>
          </cell>
        </row>
        <row r="47">
          <cell r="E47" t="str">
            <v>141</v>
          </cell>
          <cell r="F47" t="str">
            <v>Quarrying of stone, sand and clay</v>
          </cell>
        </row>
        <row r="48">
          <cell r="E48" t="str">
            <v>1410</v>
          </cell>
          <cell r="F48" t="str">
            <v>Quarrying of stone, sand and clay</v>
          </cell>
        </row>
        <row r="49">
          <cell r="E49" t="str">
            <v>142</v>
          </cell>
          <cell r="F49" t="str">
            <v>Mining and quarrying n.e.c.</v>
          </cell>
        </row>
        <row r="50">
          <cell r="E50" t="str">
            <v>1421</v>
          </cell>
          <cell r="F50" t="str">
            <v>Mining of chemical and fertilizer minerals</v>
          </cell>
        </row>
        <row r="51">
          <cell r="E51" t="str">
            <v>1422</v>
          </cell>
          <cell r="F51" t="str">
            <v>Extraction of salt</v>
          </cell>
        </row>
        <row r="52">
          <cell r="E52" t="str">
            <v>1429</v>
          </cell>
          <cell r="F52" t="str">
            <v>Other mining and quarrying n.e.c.</v>
          </cell>
        </row>
        <row r="53">
          <cell r="E53" t="str">
            <v>D</v>
          </cell>
          <cell r="F53" t="str">
            <v>Manufacturing</v>
          </cell>
        </row>
        <row r="54">
          <cell r="E54" t="str">
            <v>15</v>
          </cell>
          <cell r="F54" t="str">
            <v>Manufacture of food products and beverages</v>
          </cell>
        </row>
        <row r="55">
          <cell r="E55" t="str">
            <v>151</v>
          </cell>
          <cell r="F55" t="str">
            <v>Production, processing and preservation of meat, fish, fruit, vegetables, oils and fats</v>
          </cell>
        </row>
        <row r="56">
          <cell r="E56" t="str">
            <v>1511</v>
          </cell>
          <cell r="F56" t="str">
            <v>Production, processing and preserving of meat and meat products</v>
          </cell>
        </row>
        <row r="57">
          <cell r="E57" t="str">
            <v>1512</v>
          </cell>
          <cell r="F57" t="str">
            <v>Processing and preserving of fish and fish products</v>
          </cell>
        </row>
        <row r="58">
          <cell r="E58" t="str">
            <v>1513</v>
          </cell>
          <cell r="F58" t="str">
            <v>Processing and preserving of fruit and vegetables</v>
          </cell>
        </row>
        <row r="59">
          <cell r="E59" t="str">
            <v>1514</v>
          </cell>
          <cell r="F59" t="str">
            <v>Manufacture of vegetable and animal oils and fats</v>
          </cell>
        </row>
        <row r="60">
          <cell r="E60" t="str">
            <v>152</v>
          </cell>
          <cell r="F60" t="str">
            <v>Manufacture of dairy products</v>
          </cell>
        </row>
        <row r="61">
          <cell r="E61" t="str">
            <v>1520</v>
          </cell>
          <cell r="F61" t="str">
            <v>Manufacture of dairy products</v>
          </cell>
        </row>
        <row r="62">
          <cell r="E62" t="str">
            <v>153</v>
          </cell>
          <cell r="F62" t="str">
            <v>Manufacture of grain mill products, starches and starch products, and prepared animal feeds</v>
          </cell>
        </row>
        <row r="63">
          <cell r="E63" t="str">
            <v>1531</v>
          </cell>
          <cell r="F63" t="str">
            <v>Manufacture of grain mill products</v>
          </cell>
        </row>
        <row r="64">
          <cell r="E64" t="str">
            <v>1532</v>
          </cell>
          <cell r="F64" t="str">
            <v>Manufacture of starches and starch products</v>
          </cell>
        </row>
        <row r="65">
          <cell r="E65" t="str">
            <v>1533</v>
          </cell>
          <cell r="F65" t="str">
            <v>Manufacture of prepared animal feeds</v>
          </cell>
        </row>
        <row r="66">
          <cell r="E66" t="str">
            <v>154</v>
          </cell>
          <cell r="F66" t="str">
            <v>Manufacture of other food products</v>
          </cell>
        </row>
        <row r="67">
          <cell r="E67" t="str">
            <v>1541</v>
          </cell>
          <cell r="F67" t="str">
            <v>Manufacture of bakery products</v>
          </cell>
        </row>
        <row r="68">
          <cell r="E68" t="str">
            <v>1542</v>
          </cell>
          <cell r="F68" t="str">
            <v>Manufacture of sugar</v>
          </cell>
        </row>
        <row r="69">
          <cell r="E69" t="str">
            <v>1543</v>
          </cell>
          <cell r="F69" t="str">
            <v>Manufacture of cocoa, chocolate and sugar confectionery</v>
          </cell>
        </row>
        <row r="70">
          <cell r="E70" t="str">
            <v>1544</v>
          </cell>
          <cell r="F70" t="str">
            <v>Manufacture of macaroni, noodles, couscous and similar farinaceous products</v>
          </cell>
        </row>
        <row r="71">
          <cell r="E71" t="str">
            <v>1549</v>
          </cell>
          <cell r="F71" t="str">
            <v>Manufacture of other food products n.e.c.</v>
          </cell>
        </row>
        <row r="72">
          <cell r="E72" t="str">
            <v>155</v>
          </cell>
          <cell r="F72" t="str">
            <v>Manufacture of beverages</v>
          </cell>
        </row>
        <row r="73">
          <cell r="E73" t="str">
            <v>1551</v>
          </cell>
          <cell r="F73" t="str">
            <v>Distilling, rectifying and blending of spirits; ethyl alcohol production from fermented materials</v>
          </cell>
        </row>
        <row r="74">
          <cell r="E74" t="str">
            <v>1552</v>
          </cell>
          <cell r="F74" t="str">
            <v>Manufacture of wines</v>
          </cell>
        </row>
        <row r="75">
          <cell r="E75" t="str">
            <v>1553</v>
          </cell>
          <cell r="F75" t="str">
            <v>Manufacture of malt liquors and malt</v>
          </cell>
        </row>
        <row r="76">
          <cell r="E76" t="str">
            <v>1554</v>
          </cell>
          <cell r="F76" t="str">
            <v>Manufacture of soft drinks; production of mineral waters</v>
          </cell>
        </row>
        <row r="77">
          <cell r="E77" t="str">
            <v>16</v>
          </cell>
          <cell r="F77" t="str">
            <v>Manufacture of tobacco products</v>
          </cell>
        </row>
        <row r="78">
          <cell r="E78" t="str">
            <v>160</v>
          </cell>
          <cell r="F78" t="str">
            <v>Manufacture of tobacco products</v>
          </cell>
        </row>
        <row r="79">
          <cell r="E79" t="str">
            <v>1600</v>
          </cell>
          <cell r="F79" t="str">
            <v>Manufacture of tobacco products</v>
          </cell>
        </row>
        <row r="80">
          <cell r="E80" t="str">
            <v>17</v>
          </cell>
          <cell r="F80" t="str">
            <v>Manufacture of textiles</v>
          </cell>
        </row>
        <row r="81">
          <cell r="E81" t="str">
            <v>171</v>
          </cell>
          <cell r="F81" t="str">
            <v>Spinning, weaving and finishing of textiles</v>
          </cell>
        </row>
        <row r="82">
          <cell r="E82" t="str">
            <v>1711</v>
          </cell>
          <cell r="F82" t="str">
            <v>Preparation and spinning of textile fibres; weaving of textiles</v>
          </cell>
        </row>
        <row r="83">
          <cell r="E83" t="str">
            <v>1712</v>
          </cell>
          <cell r="F83" t="str">
            <v>Finishing of textiles</v>
          </cell>
        </row>
        <row r="84">
          <cell r="E84" t="str">
            <v>172</v>
          </cell>
          <cell r="F84" t="str">
            <v>Manufacture of other textiles</v>
          </cell>
        </row>
        <row r="85">
          <cell r="E85" t="str">
            <v>1721</v>
          </cell>
          <cell r="F85" t="str">
            <v>Manufacture of made-up textile articles, except apparel</v>
          </cell>
        </row>
        <row r="86">
          <cell r="E86" t="str">
            <v>1722</v>
          </cell>
          <cell r="F86" t="str">
            <v>Manufacture of carpets and rugs</v>
          </cell>
        </row>
        <row r="87">
          <cell r="E87" t="str">
            <v>1723</v>
          </cell>
          <cell r="F87" t="str">
            <v>Manufacture of cordage, rope, twine and netting</v>
          </cell>
        </row>
        <row r="88">
          <cell r="E88" t="str">
            <v>1729</v>
          </cell>
          <cell r="F88" t="str">
            <v>Manufacture of other textiles n.e.c.</v>
          </cell>
        </row>
        <row r="89">
          <cell r="E89" t="str">
            <v>173</v>
          </cell>
          <cell r="F89" t="str">
            <v>Manufacture of knitted and crocheted fabrics and articles</v>
          </cell>
        </row>
        <row r="90">
          <cell r="E90" t="str">
            <v>1730</v>
          </cell>
          <cell r="F90" t="str">
            <v>Manufacture of knitted and crocheted fabrics and articles</v>
          </cell>
        </row>
        <row r="91">
          <cell r="E91" t="str">
            <v>18</v>
          </cell>
          <cell r="F91" t="str">
            <v>Manufacture of wearing apparel; dressing and dyeing of fur</v>
          </cell>
        </row>
        <row r="92">
          <cell r="E92" t="str">
            <v>181</v>
          </cell>
          <cell r="F92" t="str">
            <v>Manufacture of wearing apparel, except fur apparel</v>
          </cell>
        </row>
        <row r="93">
          <cell r="E93" t="str">
            <v>1810</v>
          </cell>
          <cell r="F93" t="str">
            <v>Manufacture of wearing apparel, except fur apparel</v>
          </cell>
        </row>
        <row r="94">
          <cell r="E94" t="str">
            <v>182</v>
          </cell>
          <cell r="F94" t="str">
            <v>Dressing and dyeing of fur; manufacture of articles of fur</v>
          </cell>
        </row>
        <row r="95">
          <cell r="E95" t="str">
            <v>1820</v>
          </cell>
          <cell r="F95" t="str">
            <v>Dressing and dyeing of fur; manufacture of articles of fur</v>
          </cell>
        </row>
        <row r="96">
          <cell r="E96" t="str">
            <v>19</v>
          </cell>
          <cell r="F96" t="str">
            <v>Tanning and dressing of leather; manufacture of luggage, handbags, saddlery, harness and footwear</v>
          </cell>
        </row>
        <row r="97">
          <cell r="E97" t="str">
            <v>191</v>
          </cell>
          <cell r="F97" t="str">
            <v>Tanning and dressing of leather; manufacture of luggage, handbags, saddlery and harness</v>
          </cell>
        </row>
        <row r="98">
          <cell r="E98" t="str">
            <v>1911</v>
          </cell>
          <cell r="F98" t="str">
            <v>Tanning and dressing of leather</v>
          </cell>
        </row>
        <row r="99">
          <cell r="E99" t="str">
            <v>1912</v>
          </cell>
          <cell r="F99" t="str">
            <v>Manufacture of luggage, handbags and the like, saddlery and harness</v>
          </cell>
        </row>
        <row r="100">
          <cell r="E100" t="str">
            <v>192</v>
          </cell>
          <cell r="F100" t="str">
            <v>Manufacture of footwear</v>
          </cell>
        </row>
        <row r="101">
          <cell r="E101" t="str">
            <v>1920</v>
          </cell>
          <cell r="F101" t="str">
            <v>Manufacture of footwear</v>
          </cell>
        </row>
        <row r="102">
          <cell r="E102" t="str">
            <v>20</v>
          </cell>
          <cell r="F102" t="str">
            <v>Manufacture of wood and of products of wood and cork, except furniture; manufacture of articles of straw and plaiting materials</v>
          </cell>
        </row>
        <row r="103">
          <cell r="E103" t="str">
            <v>201</v>
          </cell>
          <cell r="F103" t="str">
            <v>Sawmilling and planing of wood</v>
          </cell>
        </row>
        <row r="104">
          <cell r="E104" t="str">
            <v>2010</v>
          </cell>
          <cell r="F104" t="str">
            <v>Sawmilling and planing of wood</v>
          </cell>
        </row>
        <row r="105">
          <cell r="E105" t="str">
            <v>202</v>
          </cell>
          <cell r="F105" t="str">
            <v>Manufacture of products of wood, cork, straw and plaiting materials</v>
          </cell>
        </row>
        <row r="106">
          <cell r="E106" t="str">
            <v>2021</v>
          </cell>
          <cell r="F106" t="str">
            <v>Manufacture of veneer sheets; manufacture of plywood, laminboard, particle board and other panels and boards</v>
          </cell>
        </row>
        <row r="107">
          <cell r="E107" t="str">
            <v>2022</v>
          </cell>
          <cell r="F107" t="str">
            <v>Manufacture of builders' carpentry and joinery</v>
          </cell>
        </row>
        <row r="108">
          <cell r="E108" t="str">
            <v>2023</v>
          </cell>
          <cell r="F108" t="str">
            <v>Manufacture of wooden containers</v>
          </cell>
        </row>
        <row r="109">
          <cell r="E109" t="str">
            <v>2029</v>
          </cell>
          <cell r="F109" t="str">
            <v>Manufacture of other products of wood; manufacture of articles of cork, straw and plaiting materials</v>
          </cell>
        </row>
        <row r="110">
          <cell r="E110" t="str">
            <v>21</v>
          </cell>
          <cell r="F110" t="str">
            <v>Manufacture of paper and paper products</v>
          </cell>
        </row>
        <row r="111">
          <cell r="E111" t="str">
            <v>210</v>
          </cell>
          <cell r="F111" t="str">
            <v>Manufacture of paper and paper products</v>
          </cell>
        </row>
        <row r="112">
          <cell r="E112" t="str">
            <v>2101</v>
          </cell>
          <cell r="F112" t="str">
            <v>Manufacture of pulp, paper and paperboard</v>
          </cell>
        </row>
        <row r="113">
          <cell r="E113" t="str">
            <v>2102</v>
          </cell>
          <cell r="F113" t="str">
            <v>Manufacture of corrugated paper and paperboard and of containers of paper and paperboard</v>
          </cell>
        </row>
        <row r="114">
          <cell r="E114" t="str">
            <v>2109</v>
          </cell>
          <cell r="F114" t="str">
            <v>Manufacture of other articles of paper and paperboard</v>
          </cell>
        </row>
        <row r="115">
          <cell r="E115" t="str">
            <v>22</v>
          </cell>
          <cell r="F115" t="str">
            <v>Publishing, printing and reproduction of recorded media</v>
          </cell>
        </row>
        <row r="116">
          <cell r="E116" t="str">
            <v>221</v>
          </cell>
          <cell r="F116" t="str">
            <v>Publishing</v>
          </cell>
        </row>
        <row r="117">
          <cell r="E117" t="str">
            <v>2211</v>
          </cell>
          <cell r="F117" t="str">
            <v>Publishing of books, brochures and other publications</v>
          </cell>
        </row>
        <row r="118">
          <cell r="E118" t="str">
            <v>2212</v>
          </cell>
          <cell r="F118" t="str">
            <v>Publishing of newspapers, journals and periodicals</v>
          </cell>
        </row>
        <row r="119">
          <cell r="E119" t="str">
            <v>2213</v>
          </cell>
          <cell r="F119" t="str">
            <v>Publishing of music</v>
          </cell>
        </row>
        <row r="120">
          <cell r="E120" t="str">
            <v>2219</v>
          </cell>
          <cell r="F120" t="str">
            <v>Other publishing</v>
          </cell>
        </row>
        <row r="121">
          <cell r="E121" t="str">
            <v>222</v>
          </cell>
          <cell r="F121" t="str">
            <v>Printing and service activities related to printing</v>
          </cell>
        </row>
        <row r="122">
          <cell r="E122" t="str">
            <v>2221</v>
          </cell>
          <cell r="F122" t="str">
            <v>Printing</v>
          </cell>
        </row>
        <row r="123">
          <cell r="E123" t="str">
            <v>2222</v>
          </cell>
          <cell r="F123" t="str">
            <v>Service activities related to printing</v>
          </cell>
        </row>
        <row r="124">
          <cell r="E124" t="str">
            <v>223</v>
          </cell>
          <cell r="F124" t="str">
            <v>Reproduction of recorded media</v>
          </cell>
        </row>
        <row r="125">
          <cell r="E125" t="str">
            <v>2230</v>
          </cell>
          <cell r="F125" t="str">
            <v>Reproduction of recorded media</v>
          </cell>
        </row>
        <row r="126">
          <cell r="E126" t="str">
            <v>23</v>
          </cell>
          <cell r="F126" t="str">
            <v>Manufacture of coke, refined petroleum products and nuclear fuel</v>
          </cell>
        </row>
        <row r="127">
          <cell r="E127" t="str">
            <v>231</v>
          </cell>
          <cell r="F127" t="str">
            <v>Manufacture of coke oven products</v>
          </cell>
        </row>
        <row r="128">
          <cell r="E128" t="str">
            <v>2310</v>
          </cell>
          <cell r="F128" t="str">
            <v>Manufacture of coke oven products</v>
          </cell>
        </row>
        <row r="129">
          <cell r="E129" t="str">
            <v>232</v>
          </cell>
          <cell r="F129" t="str">
            <v>Manufacture of refined petroleum products</v>
          </cell>
        </row>
        <row r="130">
          <cell r="E130" t="str">
            <v>2320</v>
          </cell>
          <cell r="F130" t="str">
            <v>Manufacture of refined petroleum products</v>
          </cell>
        </row>
        <row r="131">
          <cell r="E131" t="str">
            <v>233</v>
          </cell>
          <cell r="F131" t="str">
            <v>Processing of nuclear fuel</v>
          </cell>
        </row>
        <row r="132">
          <cell r="E132" t="str">
            <v>2330</v>
          </cell>
          <cell r="F132" t="str">
            <v>Processing of nuclear fuel</v>
          </cell>
        </row>
        <row r="133">
          <cell r="E133" t="str">
            <v>24</v>
          </cell>
          <cell r="F133" t="str">
            <v>Manufacture of chemicals and chemical products</v>
          </cell>
        </row>
        <row r="134">
          <cell r="E134" t="str">
            <v>241</v>
          </cell>
          <cell r="F134" t="str">
            <v>Manufacture of basic chemicals</v>
          </cell>
        </row>
        <row r="135">
          <cell r="E135" t="str">
            <v>2411</v>
          </cell>
          <cell r="F135" t="str">
            <v>Manufacture of basic chemicals, except fertilizers and nitrogen compounds</v>
          </cell>
        </row>
        <row r="136">
          <cell r="E136" t="str">
            <v>2412</v>
          </cell>
          <cell r="F136" t="str">
            <v>Manufacture of fertilizers and nitrogen compounds</v>
          </cell>
        </row>
        <row r="137">
          <cell r="E137" t="str">
            <v>2413</v>
          </cell>
          <cell r="F137" t="str">
            <v>Manufacture of plastics in primary forms and of synthetic rubber</v>
          </cell>
        </row>
        <row r="138">
          <cell r="E138" t="str">
            <v>242</v>
          </cell>
          <cell r="F138" t="str">
            <v>Manufacture of other chemical products</v>
          </cell>
        </row>
        <row r="139">
          <cell r="E139" t="str">
            <v>2421</v>
          </cell>
          <cell r="F139" t="str">
            <v>Manufacture of pesticides and other agrochemical products</v>
          </cell>
        </row>
        <row r="140">
          <cell r="E140" t="str">
            <v>2422</v>
          </cell>
          <cell r="F140" t="str">
            <v>Manufacture of paints, varnishes and similar coatings, printing ink and mastics</v>
          </cell>
        </row>
        <row r="141">
          <cell r="E141" t="str">
            <v>2423</v>
          </cell>
          <cell r="F141" t="str">
            <v>Manufacture of pharmaceuticals, medicinal chemicals and botanical products</v>
          </cell>
        </row>
        <row r="142">
          <cell r="E142" t="str">
            <v>2424</v>
          </cell>
          <cell r="F142" t="str">
            <v>Manufacture of soap and detergents, cleaning and polishing preparations, perfumes and toilet preparations</v>
          </cell>
        </row>
        <row r="143">
          <cell r="E143" t="str">
            <v>2429</v>
          </cell>
          <cell r="F143" t="str">
            <v>Manufacture of other chemical products n.e.c.</v>
          </cell>
        </row>
        <row r="144">
          <cell r="E144" t="str">
            <v>243</v>
          </cell>
          <cell r="F144" t="str">
            <v>Manufacture of man-made fibres</v>
          </cell>
        </row>
        <row r="145">
          <cell r="E145" t="str">
            <v>2430</v>
          </cell>
          <cell r="F145" t="str">
            <v>Manufacture of man-made fibres</v>
          </cell>
        </row>
        <row r="146">
          <cell r="E146" t="str">
            <v>25</v>
          </cell>
          <cell r="F146" t="str">
            <v>Manufacture of rubber and plastics products</v>
          </cell>
        </row>
        <row r="147">
          <cell r="E147" t="str">
            <v>251</v>
          </cell>
          <cell r="F147" t="str">
            <v>Manufacture of rubber products</v>
          </cell>
        </row>
        <row r="148">
          <cell r="E148" t="str">
            <v>2511</v>
          </cell>
          <cell r="F148" t="str">
            <v>Manufacture of rubber tyres and tubes; retreading and rebuilding of rubber tyres</v>
          </cell>
        </row>
        <row r="149">
          <cell r="E149" t="str">
            <v>2519</v>
          </cell>
          <cell r="F149" t="str">
            <v>Manufacture of other rubber products</v>
          </cell>
        </row>
        <row r="150">
          <cell r="E150" t="str">
            <v>252</v>
          </cell>
          <cell r="F150" t="str">
            <v>Manufacture of plastics products</v>
          </cell>
        </row>
        <row r="151">
          <cell r="E151" t="str">
            <v>2520</v>
          </cell>
          <cell r="F151" t="str">
            <v>Manufacture of plastics products</v>
          </cell>
        </row>
        <row r="152">
          <cell r="E152" t="str">
            <v>26</v>
          </cell>
          <cell r="F152" t="str">
            <v>Manufacture of other non-metallic mineral products</v>
          </cell>
        </row>
        <row r="153">
          <cell r="E153" t="str">
            <v>261</v>
          </cell>
          <cell r="F153" t="str">
            <v>Manufacture of glass and glass products</v>
          </cell>
        </row>
        <row r="154">
          <cell r="E154" t="str">
            <v>2610</v>
          </cell>
          <cell r="F154" t="str">
            <v>Manufacture of glass and glass products</v>
          </cell>
        </row>
        <row r="155">
          <cell r="E155" t="str">
            <v>269</v>
          </cell>
          <cell r="F155" t="str">
            <v>Manufacture of non-metallic mineral products n.e.c.</v>
          </cell>
        </row>
        <row r="156">
          <cell r="E156" t="str">
            <v>2691</v>
          </cell>
          <cell r="F156" t="str">
            <v>Manufacture of non-structural non-refractory ceramic ware</v>
          </cell>
        </row>
        <row r="157">
          <cell r="E157" t="str">
            <v>2692</v>
          </cell>
          <cell r="F157" t="str">
            <v>Manufacture of refractory ceramic products</v>
          </cell>
        </row>
        <row r="158">
          <cell r="E158" t="str">
            <v>2693</v>
          </cell>
          <cell r="F158" t="str">
            <v>Manufacture of structural non-refractory clay and ceramic products</v>
          </cell>
        </row>
        <row r="159">
          <cell r="E159" t="str">
            <v>2694</v>
          </cell>
          <cell r="F159" t="str">
            <v>Manufacture of cement, lime and plaster</v>
          </cell>
        </row>
        <row r="160">
          <cell r="E160" t="str">
            <v>2695</v>
          </cell>
          <cell r="F160" t="str">
            <v>Manufacture of articles of concrete, cement and plaster</v>
          </cell>
        </row>
        <row r="161">
          <cell r="E161" t="str">
            <v>2696</v>
          </cell>
          <cell r="F161" t="str">
            <v>Cutting, shaping and finishing of stone</v>
          </cell>
        </row>
        <row r="162">
          <cell r="E162" t="str">
            <v>2699</v>
          </cell>
          <cell r="F162" t="str">
            <v>Manufacture of other non-metallic mineral products n.e.c.</v>
          </cell>
        </row>
        <row r="163">
          <cell r="E163" t="str">
            <v>27</v>
          </cell>
          <cell r="F163" t="str">
            <v>Manufacture of basic metals</v>
          </cell>
        </row>
        <row r="164">
          <cell r="E164" t="str">
            <v>271</v>
          </cell>
          <cell r="F164" t="str">
            <v>Manufacture of basic iron and steel</v>
          </cell>
        </row>
        <row r="165">
          <cell r="E165" t="str">
            <v>2710</v>
          </cell>
          <cell r="F165" t="str">
            <v>Manufacture of basic iron and steel</v>
          </cell>
        </row>
        <row r="166">
          <cell r="E166" t="str">
            <v>272</v>
          </cell>
          <cell r="F166" t="str">
            <v>Manufacture of basic precious and non-ferrous metals</v>
          </cell>
        </row>
        <row r="167">
          <cell r="E167" t="str">
            <v>2720</v>
          </cell>
          <cell r="F167" t="str">
            <v>Manufacture of basic precious and non-ferrous metals</v>
          </cell>
        </row>
        <row r="168">
          <cell r="E168" t="str">
            <v>273</v>
          </cell>
          <cell r="F168" t="str">
            <v>Casting of metals</v>
          </cell>
        </row>
        <row r="169">
          <cell r="E169" t="str">
            <v>2731</v>
          </cell>
          <cell r="F169" t="str">
            <v>Casting of iron and steel</v>
          </cell>
        </row>
        <row r="170">
          <cell r="E170" t="str">
            <v>2732</v>
          </cell>
          <cell r="F170" t="str">
            <v>Casting of non-ferrous metals</v>
          </cell>
        </row>
        <row r="171">
          <cell r="E171" t="str">
            <v>28</v>
          </cell>
          <cell r="F171" t="str">
            <v>Manufacture of fabricated metal products, except machinery and equipment</v>
          </cell>
        </row>
        <row r="172">
          <cell r="E172" t="str">
            <v>281</v>
          </cell>
          <cell r="F172" t="str">
            <v>Manufacture of structural metal products, tanks, reservoirs and steam generators</v>
          </cell>
        </row>
        <row r="173">
          <cell r="E173" t="str">
            <v>2811</v>
          </cell>
          <cell r="F173" t="str">
            <v>Manufacture of structural metal products</v>
          </cell>
        </row>
        <row r="174">
          <cell r="E174" t="str">
            <v>2812</v>
          </cell>
          <cell r="F174" t="str">
            <v>Manufacture of tanks, reservoirs and containers of metal</v>
          </cell>
        </row>
        <row r="175">
          <cell r="E175" t="str">
            <v>2813</v>
          </cell>
          <cell r="F175" t="str">
            <v>Manufacture of steam generators, except central heating hot water boilers</v>
          </cell>
        </row>
        <row r="176">
          <cell r="E176" t="str">
            <v>289</v>
          </cell>
          <cell r="F176" t="str">
            <v>Manufacture of other fabricated metal products; metalworking service activities</v>
          </cell>
        </row>
        <row r="177">
          <cell r="E177" t="str">
            <v>2891</v>
          </cell>
          <cell r="F177" t="str">
            <v>Forging, pressing, stamping and roll-forming of metal; powder metallurgy</v>
          </cell>
        </row>
        <row r="178">
          <cell r="E178" t="str">
            <v>2892</v>
          </cell>
          <cell r="F178" t="str">
            <v>Treatment and coating of metals; general mechanical engineering on a fee or contract basis</v>
          </cell>
        </row>
        <row r="179">
          <cell r="E179" t="str">
            <v>2893</v>
          </cell>
          <cell r="F179" t="str">
            <v>Manufacture of cutlery, hand tools and general hardware</v>
          </cell>
        </row>
        <row r="180">
          <cell r="E180" t="str">
            <v>2899</v>
          </cell>
          <cell r="F180" t="str">
            <v>Manufacture of other fabricated metal products n.e.c.</v>
          </cell>
        </row>
        <row r="181">
          <cell r="E181" t="str">
            <v>29</v>
          </cell>
          <cell r="F181" t="str">
            <v>Manufacture of machinery and equipment n.e.c.</v>
          </cell>
        </row>
        <row r="182">
          <cell r="E182" t="str">
            <v>291</v>
          </cell>
          <cell r="F182" t="str">
            <v>Manufacture of general-purpose machinery</v>
          </cell>
        </row>
        <row r="183">
          <cell r="E183" t="str">
            <v>2911</v>
          </cell>
          <cell r="F183" t="str">
            <v>Manufacture of engines and turbines, except aircraft, vehicle and cycle engines</v>
          </cell>
        </row>
        <row r="184">
          <cell r="E184" t="str">
            <v>2912</v>
          </cell>
          <cell r="F184" t="str">
            <v>Manufacture of pumps, compressors, taps and valves</v>
          </cell>
        </row>
        <row r="185">
          <cell r="E185" t="str">
            <v>2913</v>
          </cell>
          <cell r="F185" t="str">
            <v>Manufacture of bearings, gears, gearing and driving elements</v>
          </cell>
        </row>
        <row r="186">
          <cell r="E186" t="str">
            <v>2914</v>
          </cell>
          <cell r="F186" t="str">
            <v>Manufacture of ovens, furnaces and furnace burners</v>
          </cell>
        </row>
        <row r="187">
          <cell r="E187" t="str">
            <v>2915</v>
          </cell>
          <cell r="F187" t="str">
            <v>Manufacture of lifting and handling equipment</v>
          </cell>
        </row>
        <row r="188">
          <cell r="E188" t="str">
            <v>2919</v>
          </cell>
          <cell r="F188" t="str">
            <v>Manufacture of other general-purpose machinery</v>
          </cell>
        </row>
        <row r="189">
          <cell r="E189" t="str">
            <v>292</v>
          </cell>
          <cell r="F189" t="str">
            <v>Manufacture of special-purpose machinery</v>
          </cell>
        </row>
        <row r="190">
          <cell r="E190" t="str">
            <v>2921</v>
          </cell>
          <cell r="F190" t="str">
            <v>Manufacture of agricultural and forestry machinery</v>
          </cell>
        </row>
        <row r="191">
          <cell r="E191" t="str">
            <v>2922</v>
          </cell>
          <cell r="F191" t="str">
            <v>Manufacture of machine tools</v>
          </cell>
        </row>
        <row r="192">
          <cell r="E192" t="str">
            <v>2923</v>
          </cell>
          <cell r="F192" t="str">
            <v>Manufacture of machinery for metallurgy</v>
          </cell>
        </row>
        <row r="193">
          <cell r="E193" t="str">
            <v>2924</v>
          </cell>
          <cell r="F193" t="str">
            <v>Manufacture of machinery for mining, quarrying and construction</v>
          </cell>
        </row>
        <row r="194">
          <cell r="E194" t="str">
            <v>2925</v>
          </cell>
          <cell r="F194" t="str">
            <v>Manufacture of machinery for food, beverage and tobacco processing</v>
          </cell>
        </row>
        <row r="195">
          <cell r="E195" t="str">
            <v>2926</v>
          </cell>
          <cell r="F195" t="str">
            <v>Manufacture of machinery for textile, apparel and leather production</v>
          </cell>
        </row>
        <row r="196">
          <cell r="E196" t="str">
            <v>2927</v>
          </cell>
          <cell r="F196" t="str">
            <v>Manufacture of weapons and ammunition</v>
          </cell>
        </row>
        <row r="197">
          <cell r="E197" t="str">
            <v>2929</v>
          </cell>
          <cell r="F197" t="str">
            <v>Manufacture of other special-purpose machinery</v>
          </cell>
        </row>
        <row r="198">
          <cell r="E198" t="str">
            <v>293</v>
          </cell>
          <cell r="F198" t="str">
            <v>Manufacture of domestic appliances n.e.c.</v>
          </cell>
        </row>
        <row r="199">
          <cell r="E199" t="str">
            <v>2930</v>
          </cell>
          <cell r="F199" t="str">
            <v>Manufacture of domestic appliances n.e.c.</v>
          </cell>
        </row>
        <row r="200">
          <cell r="E200" t="str">
            <v>30</v>
          </cell>
          <cell r="F200" t="str">
            <v>Manufacture of office, accounting and computing machinery</v>
          </cell>
        </row>
        <row r="201">
          <cell r="E201" t="str">
            <v>300</v>
          </cell>
          <cell r="F201" t="str">
            <v>Manufacture of office, accounting and computing machinery</v>
          </cell>
        </row>
        <row r="202">
          <cell r="E202" t="str">
            <v>3000</v>
          </cell>
          <cell r="F202" t="str">
            <v>Manufacture of office, accounting and computing machinery</v>
          </cell>
        </row>
        <row r="203">
          <cell r="E203" t="str">
            <v>31</v>
          </cell>
          <cell r="F203" t="str">
            <v>Manufacture of electrical machinery and apparatus n.e.c.</v>
          </cell>
        </row>
        <row r="204">
          <cell r="E204" t="str">
            <v>311</v>
          </cell>
          <cell r="F204" t="str">
            <v>Manufacture of electric motors, generators and transformers</v>
          </cell>
        </row>
        <row r="205">
          <cell r="E205" t="str">
            <v>3110</v>
          </cell>
          <cell r="F205" t="str">
            <v>Manufacture of electric motors, generators and transformers</v>
          </cell>
        </row>
        <row r="206">
          <cell r="E206" t="str">
            <v>312</v>
          </cell>
          <cell r="F206" t="str">
            <v>Manufacture of electricity distribution and control apparatus</v>
          </cell>
        </row>
        <row r="207">
          <cell r="E207" t="str">
            <v>3120</v>
          </cell>
          <cell r="F207" t="str">
            <v>Manufacture of electricity distribution and control apparatus</v>
          </cell>
        </row>
        <row r="208">
          <cell r="E208" t="str">
            <v>313</v>
          </cell>
          <cell r="F208" t="str">
            <v>Manufacture of insulated wire and cable</v>
          </cell>
        </row>
        <row r="209">
          <cell r="E209" t="str">
            <v>3130</v>
          </cell>
          <cell r="F209" t="str">
            <v>Manufacture of insulated wire and cable</v>
          </cell>
        </row>
        <row r="210">
          <cell r="E210" t="str">
            <v>314</v>
          </cell>
          <cell r="F210" t="str">
            <v>Manufacture of accumulators, primary cells and primary batteries</v>
          </cell>
        </row>
        <row r="211">
          <cell r="E211" t="str">
            <v>3140</v>
          </cell>
          <cell r="F211" t="str">
            <v>Manufacture of accumulators, primary cells and primary batteries</v>
          </cell>
        </row>
        <row r="212">
          <cell r="E212" t="str">
            <v>315</v>
          </cell>
          <cell r="F212" t="str">
            <v>Manufacture of electric lamps and lighting equipment</v>
          </cell>
        </row>
        <row r="213">
          <cell r="E213" t="str">
            <v>3150</v>
          </cell>
          <cell r="F213" t="str">
            <v>Manufacture of electric lamps and lighting equipment</v>
          </cell>
        </row>
        <row r="214">
          <cell r="E214" t="str">
            <v>319</v>
          </cell>
          <cell r="F214" t="str">
            <v>Manufacture of other electrical equipment n.e.c.</v>
          </cell>
        </row>
        <row r="215">
          <cell r="E215" t="str">
            <v>3190</v>
          </cell>
          <cell r="F215" t="str">
            <v>Manufacture of other electrical equipment n.e.c.</v>
          </cell>
        </row>
        <row r="216">
          <cell r="E216" t="str">
            <v>32</v>
          </cell>
          <cell r="F216" t="str">
            <v>Manufacture of radio, television and communication equipment and apparatus</v>
          </cell>
        </row>
        <row r="217">
          <cell r="E217" t="str">
            <v>321</v>
          </cell>
          <cell r="F217" t="str">
            <v>Manufacture of electronic valves and tubes and other electronic components</v>
          </cell>
        </row>
        <row r="218">
          <cell r="E218" t="str">
            <v>3210</v>
          </cell>
          <cell r="F218" t="str">
            <v>Manufacture of electronic valves and tubes and other electronic components</v>
          </cell>
        </row>
        <row r="219">
          <cell r="E219" t="str">
            <v>322</v>
          </cell>
          <cell r="F219" t="str">
            <v>Manufacture of television and radio transmitters and apparatus for line telephony and line telegraphy</v>
          </cell>
        </row>
        <row r="220">
          <cell r="E220" t="str">
            <v>3220</v>
          </cell>
          <cell r="F220" t="str">
            <v>Manufacture of television and radio transmitters and apparatus for line telephony and line telegraphy</v>
          </cell>
        </row>
        <row r="221">
          <cell r="E221" t="str">
            <v>323</v>
          </cell>
          <cell r="F221" t="str">
            <v>Manufacture of television and radio receivers, sound or video recording or reproducing apparatus, and associated goods</v>
          </cell>
        </row>
        <row r="222">
          <cell r="E222" t="str">
            <v>3230</v>
          </cell>
          <cell r="F222" t="str">
            <v>Manufacture of television and radio receivers, sound or video recording or reproducing apparatus, and associated goods</v>
          </cell>
        </row>
        <row r="223">
          <cell r="E223" t="str">
            <v>33</v>
          </cell>
          <cell r="F223" t="str">
            <v>Manufacture of medical, precision and optical instruments, watches and clocks</v>
          </cell>
        </row>
        <row r="224">
          <cell r="E224" t="str">
            <v>331</v>
          </cell>
          <cell r="F224" t="str">
            <v>Manufacture of medical appliances and instruments and appliances for measuring, checking, testing, navigating and other purposes, except optical instruments</v>
          </cell>
        </row>
        <row r="225">
          <cell r="E225" t="str">
            <v>3311</v>
          </cell>
          <cell r="F225" t="str">
            <v>Manufacture of medical and surgical equipment and orthopaedic appliances</v>
          </cell>
        </row>
        <row r="226">
          <cell r="E226" t="str">
            <v>3312</v>
          </cell>
          <cell r="F226" t="str">
            <v>Manufacture of instruments and appliances for measuring, checking, testing, navigating and other purposes, except industrial process control equipment</v>
          </cell>
        </row>
        <row r="227">
          <cell r="E227" t="str">
            <v>3313</v>
          </cell>
          <cell r="F227" t="str">
            <v>Manufacture of industrial process control equipment</v>
          </cell>
        </row>
        <row r="228">
          <cell r="E228" t="str">
            <v>332</v>
          </cell>
          <cell r="F228" t="str">
            <v>Manufacture of optical instruments and photographic equipment</v>
          </cell>
        </row>
        <row r="229">
          <cell r="E229" t="str">
            <v>3320</v>
          </cell>
          <cell r="F229" t="str">
            <v>Manufacture of optical instruments and photographic equipment</v>
          </cell>
        </row>
        <row r="230">
          <cell r="E230" t="str">
            <v>333</v>
          </cell>
          <cell r="F230" t="str">
            <v>Manufacture of watches and clocks</v>
          </cell>
        </row>
        <row r="231">
          <cell r="E231" t="str">
            <v>3330</v>
          </cell>
          <cell r="F231" t="str">
            <v>Manufacture of watches and clocks</v>
          </cell>
        </row>
        <row r="232">
          <cell r="E232" t="str">
            <v>34</v>
          </cell>
          <cell r="F232" t="str">
            <v>Manufacture of motor vehicles, trailers and semi-trailers</v>
          </cell>
        </row>
        <row r="233">
          <cell r="E233" t="str">
            <v>341</v>
          </cell>
          <cell r="F233" t="str">
            <v>Manufacture of motor vehicles</v>
          </cell>
        </row>
        <row r="234">
          <cell r="E234" t="str">
            <v>3410</v>
          </cell>
          <cell r="F234" t="str">
            <v>Manufacture of motor vehicles</v>
          </cell>
        </row>
        <row r="235">
          <cell r="E235" t="str">
            <v>342</v>
          </cell>
          <cell r="F235" t="str">
            <v>Manufacture of bodies (coachwork) for motor vehicles; manufacture of trailers and semi-trailers</v>
          </cell>
        </row>
        <row r="236">
          <cell r="E236" t="str">
            <v>3420</v>
          </cell>
          <cell r="F236" t="str">
            <v>Manufacture of bodies (coachwork) for motor vehicles; manufacture of trailers and semi-trailers</v>
          </cell>
        </row>
        <row r="237">
          <cell r="E237" t="str">
            <v>343</v>
          </cell>
          <cell r="F237" t="str">
            <v>Manufacture of parts and accessories for motor vehicles and their engines</v>
          </cell>
        </row>
        <row r="238">
          <cell r="E238" t="str">
            <v>3430</v>
          </cell>
          <cell r="F238" t="str">
            <v>Manufacture of parts and accessories for motor vehicles and their engines</v>
          </cell>
        </row>
        <row r="239">
          <cell r="E239" t="str">
            <v>35</v>
          </cell>
          <cell r="F239" t="str">
            <v>Manufacture of other transport equipment</v>
          </cell>
        </row>
        <row r="240">
          <cell r="E240" t="str">
            <v>351</v>
          </cell>
          <cell r="F240" t="str">
            <v>Building and repairing of ships and boats</v>
          </cell>
        </row>
        <row r="241">
          <cell r="E241" t="str">
            <v>3511</v>
          </cell>
          <cell r="F241" t="str">
            <v>Building and repairing of ships</v>
          </cell>
        </row>
        <row r="242">
          <cell r="E242" t="str">
            <v>3512</v>
          </cell>
          <cell r="F242" t="str">
            <v>Building and repairing of pleasure and sporting boats</v>
          </cell>
        </row>
        <row r="243">
          <cell r="E243" t="str">
            <v>352</v>
          </cell>
          <cell r="F243" t="str">
            <v>Manufacture of railway and tramway locomotives and rolling stock</v>
          </cell>
        </row>
        <row r="244">
          <cell r="E244" t="str">
            <v>3520</v>
          </cell>
          <cell r="F244" t="str">
            <v>Manufacture of railway and tramway locomotives and rolling stock</v>
          </cell>
        </row>
        <row r="245">
          <cell r="E245" t="str">
            <v>353</v>
          </cell>
          <cell r="F245" t="str">
            <v>Manufacture of aircraft and spacecraft</v>
          </cell>
        </row>
        <row r="246">
          <cell r="E246" t="str">
            <v>3530</v>
          </cell>
          <cell r="F246" t="str">
            <v>Manufacture of aircraft and spacecraft</v>
          </cell>
        </row>
        <row r="247">
          <cell r="E247" t="str">
            <v>359</v>
          </cell>
          <cell r="F247" t="str">
            <v>Manufacture of transport equipment n.e.c.</v>
          </cell>
        </row>
        <row r="248">
          <cell r="E248" t="str">
            <v>3591</v>
          </cell>
          <cell r="F248" t="str">
            <v>Manufacture of motorcycles</v>
          </cell>
        </row>
        <row r="249">
          <cell r="E249" t="str">
            <v>3592</v>
          </cell>
          <cell r="F249" t="str">
            <v>Manufacture of bicycles and invalid carriages</v>
          </cell>
        </row>
        <row r="250">
          <cell r="E250" t="str">
            <v>3599</v>
          </cell>
          <cell r="F250" t="str">
            <v>Manufacture of other transport equipment n.e.c.</v>
          </cell>
        </row>
        <row r="251">
          <cell r="E251" t="str">
            <v>36</v>
          </cell>
          <cell r="F251" t="str">
            <v>Manufacture of furniture; manufacturing n.e.c.</v>
          </cell>
        </row>
        <row r="252">
          <cell r="E252" t="str">
            <v>361</v>
          </cell>
          <cell r="F252" t="str">
            <v>Manufacture of furniture</v>
          </cell>
        </row>
        <row r="253">
          <cell r="E253" t="str">
            <v>3610</v>
          </cell>
          <cell r="F253" t="str">
            <v>Manufacture of furniture</v>
          </cell>
        </row>
        <row r="254">
          <cell r="E254" t="str">
            <v>369</v>
          </cell>
          <cell r="F254" t="str">
            <v>Manufacturing n.e.c.</v>
          </cell>
        </row>
        <row r="255">
          <cell r="E255" t="str">
            <v>3691</v>
          </cell>
          <cell r="F255" t="str">
            <v>Manufacture of jewellery and related articles</v>
          </cell>
        </row>
        <row r="256">
          <cell r="E256" t="str">
            <v>3692</v>
          </cell>
          <cell r="F256" t="str">
            <v>Manufacture of musical instruments</v>
          </cell>
        </row>
        <row r="257">
          <cell r="E257" t="str">
            <v>3693</v>
          </cell>
          <cell r="F257" t="str">
            <v>Manufacture of sports goods</v>
          </cell>
        </row>
        <row r="258">
          <cell r="E258" t="str">
            <v>3694</v>
          </cell>
          <cell r="F258" t="str">
            <v>Manufacture of games and toys</v>
          </cell>
        </row>
        <row r="259">
          <cell r="E259" t="str">
            <v>3699</v>
          </cell>
          <cell r="F259" t="str">
            <v>Other manufacturing n.e.c.</v>
          </cell>
        </row>
        <row r="260">
          <cell r="E260" t="str">
            <v>37</v>
          </cell>
          <cell r="F260" t="str">
            <v>Recycling</v>
          </cell>
        </row>
        <row r="261">
          <cell r="E261" t="str">
            <v>371</v>
          </cell>
          <cell r="F261" t="str">
            <v>Recycling of metal waste and scrap</v>
          </cell>
        </row>
        <row r="262">
          <cell r="E262" t="str">
            <v>3710</v>
          </cell>
          <cell r="F262" t="str">
            <v>Recycling of metal waste and scrap</v>
          </cell>
        </row>
        <row r="263">
          <cell r="E263" t="str">
            <v>372</v>
          </cell>
          <cell r="F263" t="str">
            <v>Recycling of non-metal waste and scrap</v>
          </cell>
        </row>
        <row r="264">
          <cell r="E264" t="str">
            <v>3720</v>
          </cell>
          <cell r="F264" t="str">
            <v>Recycling of non-metal waste and scrap</v>
          </cell>
        </row>
        <row r="265">
          <cell r="E265" t="str">
            <v>E</v>
          </cell>
          <cell r="F265" t="str">
            <v>Electricity, gas and water supply</v>
          </cell>
        </row>
        <row r="266">
          <cell r="E266" t="str">
            <v>40</v>
          </cell>
          <cell r="F266" t="str">
            <v>Electricity, gas, steam and hot water supply</v>
          </cell>
        </row>
        <row r="267">
          <cell r="E267" t="str">
            <v>401</v>
          </cell>
          <cell r="F267" t="str">
            <v>Production, transmission and distribution of electricity</v>
          </cell>
        </row>
        <row r="268">
          <cell r="E268" t="str">
            <v>4010</v>
          </cell>
          <cell r="F268" t="str">
            <v>Production, transmission and distribution of electricity</v>
          </cell>
        </row>
        <row r="269">
          <cell r="E269" t="str">
            <v>402</v>
          </cell>
          <cell r="F269" t="str">
            <v>Manufacture of gas; distribution of gaseous fuels through mains</v>
          </cell>
        </row>
        <row r="270">
          <cell r="E270" t="str">
            <v>4020</v>
          </cell>
          <cell r="F270" t="str">
            <v>Manufacture of gas; distribution of gaseous fuels through mains</v>
          </cell>
        </row>
        <row r="271">
          <cell r="E271" t="str">
            <v>403</v>
          </cell>
          <cell r="F271" t="str">
            <v>Steam and hot water supply</v>
          </cell>
        </row>
        <row r="272">
          <cell r="E272" t="str">
            <v>4030</v>
          </cell>
          <cell r="F272" t="str">
            <v>Steam and hot water supply</v>
          </cell>
        </row>
        <row r="273">
          <cell r="E273" t="str">
            <v>41</v>
          </cell>
          <cell r="F273" t="str">
            <v>Collection, purification and distribution of water</v>
          </cell>
        </row>
        <row r="274">
          <cell r="E274" t="str">
            <v>410</v>
          </cell>
          <cell r="F274" t="str">
            <v>Collection, purification and distribution of water</v>
          </cell>
        </row>
        <row r="275">
          <cell r="E275" t="str">
            <v>4100</v>
          </cell>
          <cell r="F275" t="str">
            <v>Collection, purification and distribution of water</v>
          </cell>
        </row>
        <row r="276">
          <cell r="E276" t="str">
            <v>F</v>
          </cell>
          <cell r="F276" t="str">
            <v>Construction</v>
          </cell>
        </row>
        <row r="277">
          <cell r="E277" t="str">
            <v>45</v>
          </cell>
          <cell r="F277" t="str">
            <v>Construction</v>
          </cell>
        </row>
        <row r="278">
          <cell r="E278" t="str">
            <v>451</v>
          </cell>
          <cell r="F278" t="str">
            <v>Site preparation</v>
          </cell>
        </row>
        <row r="279">
          <cell r="E279" t="str">
            <v>4510</v>
          </cell>
          <cell r="F279" t="str">
            <v>Site preparation</v>
          </cell>
        </row>
        <row r="280">
          <cell r="E280" t="str">
            <v>452</v>
          </cell>
          <cell r="F280" t="str">
            <v>Building of complete constructions or parts thereof; civil engineering</v>
          </cell>
        </row>
        <row r="281">
          <cell r="E281" t="str">
            <v>4520</v>
          </cell>
          <cell r="F281" t="str">
            <v>Building of complete constructions or parts thereof; civil engineering</v>
          </cell>
        </row>
        <row r="282">
          <cell r="E282" t="str">
            <v>453</v>
          </cell>
          <cell r="F282" t="str">
            <v>Building installation</v>
          </cell>
        </row>
        <row r="283">
          <cell r="E283" t="str">
            <v>4530</v>
          </cell>
          <cell r="F283" t="str">
            <v>Building installation</v>
          </cell>
        </row>
        <row r="284">
          <cell r="E284" t="str">
            <v>454</v>
          </cell>
          <cell r="F284" t="str">
            <v>Building completion</v>
          </cell>
        </row>
        <row r="285">
          <cell r="E285" t="str">
            <v>4540</v>
          </cell>
          <cell r="F285" t="str">
            <v>Building completion</v>
          </cell>
        </row>
        <row r="286">
          <cell r="E286" t="str">
            <v>455</v>
          </cell>
          <cell r="F286" t="str">
            <v>Renting of construction or demolition equipment with operator</v>
          </cell>
        </row>
        <row r="287">
          <cell r="E287" t="str">
            <v>4550</v>
          </cell>
          <cell r="F287" t="str">
            <v>Renting of construction or demolition equipment with operator</v>
          </cell>
        </row>
        <row r="288">
          <cell r="E288" t="str">
            <v>G</v>
          </cell>
          <cell r="F288" t="str">
            <v>Wholesale and retail trade; repair of motor vehicles, motorcycles and personal and household goods</v>
          </cell>
        </row>
        <row r="289">
          <cell r="E289" t="str">
            <v>50</v>
          </cell>
          <cell r="F289" t="str">
            <v>Sale, maintenance and repair of motor vehicles and motorcycles; retail sale of automotive fuel</v>
          </cell>
        </row>
        <row r="290">
          <cell r="E290" t="str">
            <v>501</v>
          </cell>
          <cell r="F290" t="str">
            <v>Sale of motor vehicles</v>
          </cell>
        </row>
        <row r="291">
          <cell r="E291" t="str">
            <v>5010</v>
          </cell>
          <cell r="F291" t="str">
            <v>Sale of motor vehicles</v>
          </cell>
        </row>
        <row r="292">
          <cell r="E292" t="str">
            <v>502</v>
          </cell>
          <cell r="F292" t="str">
            <v>Maintenance and repair of motor vehicles</v>
          </cell>
        </row>
        <row r="293">
          <cell r="E293" t="str">
            <v>5020</v>
          </cell>
          <cell r="F293" t="str">
            <v>Maintenance and repair of motor vehicles</v>
          </cell>
        </row>
        <row r="294">
          <cell r="E294" t="str">
            <v>503</v>
          </cell>
          <cell r="F294" t="str">
            <v>Sale of motor vehicle parts and accessories</v>
          </cell>
        </row>
        <row r="295">
          <cell r="E295" t="str">
            <v>5030</v>
          </cell>
          <cell r="F295" t="str">
            <v>Sale of motor vehicle parts and accessories</v>
          </cell>
        </row>
        <row r="296">
          <cell r="E296" t="str">
            <v>504</v>
          </cell>
          <cell r="F296" t="str">
            <v>Sale, maintenance and repair of motorcycles and related parts and accessories</v>
          </cell>
        </row>
        <row r="297">
          <cell r="E297" t="str">
            <v>5040</v>
          </cell>
          <cell r="F297" t="str">
            <v>Sale, maintenance and repair of motorcycles and related parts and accessories</v>
          </cell>
        </row>
        <row r="298">
          <cell r="E298" t="str">
            <v>505</v>
          </cell>
          <cell r="F298" t="str">
            <v>Retail sale of automotive fuel</v>
          </cell>
        </row>
        <row r="299">
          <cell r="E299" t="str">
            <v>5050</v>
          </cell>
          <cell r="F299" t="str">
            <v>Retail sale of automotive fuel</v>
          </cell>
        </row>
        <row r="300">
          <cell r="E300" t="str">
            <v>51</v>
          </cell>
          <cell r="F300" t="str">
            <v>Wholesale trade and commission trade, except of motor vehicles and motorcycles</v>
          </cell>
        </row>
        <row r="301">
          <cell r="E301" t="str">
            <v>511</v>
          </cell>
          <cell r="F301" t="str">
            <v>Wholesale on a fee or contract basis</v>
          </cell>
        </row>
        <row r="302">
          <cell r="E302" t="str">
            <v>5110</v>
          </cell>
          <cell r="F302" t="str">
            <v>Wholesale on a fee or contract basis</v>
          </cell>
        </row>
        <row r="303">
          <cell r="E303" t="str">
            <v>512</v>
          </cell>
          <cell r="F303" t="str">
            <v>Wholesale of agricultural raw materials, live animals, food, beverages and tobacco</v>
          </cell>
        </row>
        <row r="304">
          <cell r="E304" t="str">
            <v>5121</v>
          </cell>
          <cell r="F304" t="str">
            <v>Wholesale of agricultural raw materials and live animals</v>
          </cell>
        </row>
        <row r="305">
          <cell r="E305" t="str">
            <v>5122</v>
          </cell>
          <cell r="F305" t="str">
            <v>Wholesale of food, beverages and tobacco</v>
          </cell>
        </row>
        <row r="306">
          <cell r="E306" t="str">
            <v>513</v>
          </cell>
          <cell r="F306" t="str">
            <v>Wholesale of household goods</v>
          </cell>
        </row>
        <row r="307">
          <cell r="E307" t="str">
            <v>5131</v>
          </cell>
          <cell r="F307" t="str">
            <v>Wholesale of textiles, clothing and footwear</v>
          </cell>
        </row>
        <row r="308">
          <cell r="E308" t="str">
            <v>5139</v>
          </cell>
          <cell r="F308" t="str">
            <v>Wholesale of other household goods</v>
          </cell>
        </row>
        <row r="309">
          <cell r="E309" t="str">
            <v>514</v>
          </cell>
          <cell r="F309" t="str">
            <v>Wholesale of non-agricultural intermediate products, waste and scrap</v>
          </cell>
        </row>
        <row r="310">
          <cell r="E310" t="str">
            <v>5141</v>
          </cell>
          <cell r="F310" t="str">
            <v>Wholesale of solid, liquid and gaseous fuels and related products</v>
          </cell>
        </row>
        <row r="311">
          <cell r="E311" t="str">
            <v>5142</v>
          </cell>
          <cell r="F311" t="str">
            <v>Wholesale of metals and metal ores</v>
          </cell>
        </row>
        <row r="312">
          <cell r="E312" t="str">
            <v>5143</v>
          </cell>
          <cell r="F312" t="str">
            <v>Wholesale of construction materials, hardware, plumbing and heating equipment and supplies</v>
          </cell>
        </row>
        <row r="313">
          <cell r="E313" t="str">
            <v>5149</v>
          </cell>
          <cell r="F313" t="str">
            <v>Wholesale of other intermediate products, waste and scrap</v>
          </cell>
        </row>
        <row r="314">
          <cell r="E314" t="str">
            <v>515</v>
          </cell>
          <cell r="F314" t="str">
            <v>Wholesale of machinery, equipment and supplies</v>
          </cell>
        </row>
        <row r="315">
          <cell r="E315" t="str">
            <v>5151</v>
          </cell>
          <cell r="F315" t="str">
            <v>Wholesale of computers, computer peripheral equipment and software</v>
          </cell>
        </row>
        <row r="316">
          <cell r="E316" t="str">
            <v>5152</v>
          </cell>
          <cell r="F316" t="str">
            <v>Wholesale of electronic and telecommunications parts and equipment</v>
          </cell>
        </row>
        <row r="317">
          <cell r="E317" t="str">
            <v>5159</v>
          </cell>
          <cell r="F317" t="str">
            <v>Wholesale of other machinery, equipment and supplies</v>
          </cell>
        </row>
        <row r="318">
          <cell r="E318" t="str">
            <v>519</v>
          </cell>
          <cell r="F318" t="str">
            <v>Other wholesale</v>
          </cell>
        </row>
        <row r="319">
          <cell r="E319" t="str">
            <v>5190</v>
          </cell>
          <cell r="F319" t="str">
            <v>Other wholesale</v>
          </cell>
        </row>
        <row r="320">
          <cell r="E320" t="str">
            <v>52</v>
          </cell>
          <cell r="F320" t="str">
            <v>Retail trade, except of motor vehicles and motorcycles; repair of personal and household goods</v>
          </cell>
        </row>
        <row r="321">
          <cell r="E321" t="str">
            <v>521</v>
          </cell>
          <cell r="F321" t="str">
            <v>Non-specialized retail trade in stores</v>
          </cell>
        </row>
        <row r="322">
          <cell r="E322" t="str">
            <v>5211</v>
          </cell>
          <cell r="F322" t="str">
            <v>Retail sale in non-specialized stores with food, beverages or tobacco predominating</v>
          </cell>
        </row>
        <row r="323">
          <cell r="E323" t="str">
            <v>5219</v>
          </cell>
          <cell r="F323" t="str">
            <v>Other retail sale in non-specialized stores</v>
          </cell>
        </row>
        <row r="324">
          <cell r="E324" t="str">
            <v>522</v>
          </cell>
          <cell r="F324" t="str">
            <v>Retail sale of food, beverages and tobacco in specialized stores</v>
          </cell>
        </row>
        <row r="325">
          <cell r="E325" t="str">
            <v>5220</v>
          </cell>
          <cell r="F325" t="str">
            <v>Retail sale of food, beverages and tobacco in specialized stores</v>
          </cell>
        </row>
        <row r="326">
          <cell r="E326" t="str">
            <v>523</v>
          </cell>
          <cell r="F326" t="str">
            <v>Other retail trade of new goods in specialized stores</v>
          </cell>
        </row>
        <row r="327">
          <cell r="E327" t="str">
            <v>5231</v>
          </cell>
          <cell r="F327" t="str">
            <v>Retail sale of pharmaceutical and medical goods, cosmetic and toilet articles</v>
          </cell>
        </row>
        <row r="328">
          <cell r="E328" t="str">
            <v>5232</v>
          </cell>
          <cell r="F328" t="str">
            <v>Retail sale of textiles, clothing, footwear and leather goods</v>
          </cell>
        </row>
        <row r="329">
          <cell r="E329" t="str">
            <v>5233</v>
          </cell>
          <cell r="F329" t="str">
            <v>Retail sale of household appliances, articles and equipment</v>
          </cell>
        </row>
        <row r="330">
          <cell r="E330" t="str">
            <v>5234</v>
          </cell>
          <cell r="F330" t="str">
            <v>Retail sale of hardware, paints and glass</v>
          </cell>
        </row>
        <row r="331">
          <cell r="E331" t="str">
            <v>5239</v>
          </cell>
          <cell r="F331" t="str">
            <v>Other retail sale in specialized stores</v>
          </cell>
        </row>
        <row r="332">
          <cell r="E332" t="str">
            <v>524</v>
          </cell>
          <cell r="F332" t="str">
            <v>Retail sale of second-hand goods in stores</v>
          </cell>
        </row>
        <row r="333">
          <cell r="E333" t="str">
            <v>5240</v>
          </cell>
          <cell r="F333" t="str">
            <v>Retail sale of second-hand goods in stores</v>
          </cell>
        </row>
        <row r="334">
          <cell r="E334" t="str">
            <v>525</v>
          </cell>
          <cell r="F334" t="str">
            <v>Retail trade not in stores</v>
          </cell>
        </row>
        <row r="335">
          <cell r="E335" t="str">
            <v>5251</v>
          </cell>
          <cell r="F335" t="str">
            <v>Retail sale via mail order houses</v>
          </cell>
        </row>
        <row r="336">
          <cell r="E336" t="str">
            <v>5252</v>
          </cell>
          <cell r="F336" t="str">
            <v>Retail sale via stalls and markets</v>
          </cell>
        </row>
        <row r="337">
          <cell r="E337" t="str">
            <v>5259</v>
          </cell>
          <cell r="F337" t="str">
            <v>Other non-store retail sale</v>
          </cell>
        </row>
        <row r="338">
          <cell r="E338" t="str">
            <v>526</v>
          </cell>
          <cell r="F338" t="str">
            <v>Repair of personal and household goods</v>
          </cell>
        </row>
        <row r="339">
          <cell r="E339" t="str">
            <v>5260</v>
          </cell>
          <cell r="F339" t="str">
            <v>Repair of personal and household goods</v>
          </cell>
        </row>
        <row r="340">
          <cell r="E340" t="str">
            <v>H</v>
          </cell>
          <cell r="F340" t="str">
            <v>Hotels and restaurants</v>
          </cell>
        </row>
        <row r="341">
          <cell r="E341" t="str">
            <v>55</v>
          </cell>
          <cell r="F341" t="str">
            <v>Hotels and restaurants</v>
          </cell>
        </row>
        <row r="342">
          <cell r="E342" t="str">
            <v>551</v>
          </cell>
          <cell r="F342" t="str">
            <v>Hotels; camping sites and other provision of short-stay accommodation</v>
          </cell>
        </row>
        <row r="343">
          <cell r="E343" t="str">
            <v>5510</v>
          </cell>
          <cell r="F343" t="str">
            <v>Hotels; camping sites and other provision of short-stay accommodation</v>
          </cell>
        </row>
        <row r="344">
          <cell r="E344" t="str">
            <v>552</v>
          </cell>
          <cell r="F344" t="str">
            <v>Restaurants, bars and canteens</v>
          </cell>
        </row>
        <row r="345">
          <cell r="E345" t="str">
            <v>5520</v>
          </cell>
          <cell r="F345" t="str">
            <v>Restaurants, bars and canteens</v>
          </cell>
        </row>
        <row r="346">
          <cell r="E346" t="str">
            <v>I</v>
          </cell>
          <cell r="F346" t="str">
            <v>Transport, storage and communications</v>
          </cell>
        </row>
        <row r="347">
          <cell r="E347" t="str">
            <v>60</v>
          </cell>
          <cell r="F347" t="str">
            <v>Land transport; transport via pipelines</v>
          </cell>
        </row>
        <row r="348">
          <cell r="E348" t="str">
            <v>601</v>
          </cell>
          <cell r="F348" t="str">
            <v>Transport via railways</v>
          </cell>
        </row>
        <row r="349">
          <cell r="E349" t="str">
            <v>6010</v>
          </cell>
          <cell r="F349" t="str">
            <v>Transport via railways</v>
          </cell>
        </row>
        <row r="350">
          <cell r="E350" t="str">
            <v>602</v>
          </cell>
          <cell r="F350" t="str">
            <v>Other land transport</v>
          </cell>
        </row>
        <row r="351">
          <cell r="E351" t="str">
            <v>6021</v>
          </cell>
          <cell r="F351" t="str">
            <v>Other scheduled passenger land transport</v>
          </cell>
        </row>
        <row r="352">
          <cell r="E352" t="str">
            <v>6022</v>
          </cell>
          <cell r="F352" t="str">
            <v>Other non-scheduled passenger land transport</v>
          </cell>
        </row>
        <row r="353">
          <cell r="E353" t="str">
            <v>6023</v>
          </cell>
          <cell r="F353" t="str">
            <v>Freight transport by road</v>
          </cell>
        </row>
        <row r="354">
          <cell r="E354" t="str">
            <v>603</v>
          </cell>
          <cell r="F354" t="str">
            <v>Transport via pipelines</v>
          </cell>
        </row>
        <row r="355">
          <cell r="E355" t="str">
            <v>6030</v>
          </cell>
          <cell r="F355" t="str">
            <v>Transport via pipelines</v>
          </cell>
        </row>
        <row r="356">
          <cell r="E356" t="str">
            <v>61</v>
          </cell>
          <cell r="F356" t="str">
            <v>Water transport</v>
          </cell>
        </row>
        <row r="357">
          <cell r="E357" t="str">
            <v>611</v>
          </cell>
          <cell r="F357" t="str">
            <v>Sea and coastal water transport</v>
          </cell>
        </row>
        <row r="358">
          <cell r="E358" t="str">
            <v>6110</v>
          </cell>
          <cell r="F358" t="str">
            <v>Sea and coastal water transport</v>
          </cell>
        </row>
        <row r="359">
          <cell r="E359" t="str">
            <v>612</v>
          </cell>
          <cell r="F359" t="str">
            <v>Inland water transport</v>
          </cell>
        </row>
        <row r="360">
          <cell r="E360" t="str">
            <v>6120</v>
          </cell>
          <cell r="F360" t="str">
            <v>Inland water transport</v>
          </cell>
        </row>
        <row r="361">
          <cell r="E361" t="str">
            <v>62</v>
          </cell>
          <cell r="F361" t="str">
            <v>Air transport</v>
          </cell>
        </row>
        <row r="362">
          <cell r="E362" t="str">
            <v>621</v>
          </cell>
          <cell r="F362" t="str">
            <v>Scheduled air transport</v>
          </cell>
        </row>
        <row r="363">
          <cell r="E363" t="str">
            <v>6210</v>
          </cell>
          <cell r="F363" t="str">
            <v>Scheduled air transport</v>
          </cell>
        </row>
        <row r="364">
          <cell r="E364" t="str">
            <v>622</v>
          </cell>
          <cell r="F364" t="str">
            <v>Non-scheduled air transport</v>
          </cell>
        </row>
        <row r="365">
          <cell r="E365" t="str">
            <v>6220</v>
          </cell>
          <cell r="F365" t="str">
            <v>Non-scheduled air transport</v>
          </cell>
        </row>
        <row r="366">
          <cell r="E366" t="str">
            <v>63</v>
          </cell>
          <cell r="F366" t="str">
            <v>Supporting and auxiliary transport activities; activities of travel agencies</v>
          </cell>
        </row>
        <row r="367">
          <cell r="E367" t="str">
            <v>630</v>
          </cell>
          <cell r="F367" t="str">
            <v>Supporting and auxiliary transport activities; activities of travel agencies</v>
          </cell>
        </row>
        <row r="368">
          <cell r="E368" t="str">
            <v>6301</v>
          </cell>
          <cell r="F368" t="str">
            <v>Cargo handling</v>
          </cell>
        </row>
        <row r="369">
          <cell r="E369" t="str">
            <v>6302</v>
          </cell>
          <cell r="F369" t="str">
            <v>Storage and warehousing</v>
          </cell>
        </row>
        <row r="370">
          <cell r="E370" t="str">
            <v>6303</v>
          </cell>
          <cell r="F370" t="str">
            <v>Other supporting transport activities</v>
          </cell>
        </row>
        <row r="371">
          <cell r="E371" t="str">
            <v>6304</v>
          </cell>
          <cell r="F371" t="str">
            <v>Activities of travel agencies and tour operators; tourist assistance activities n.e.c.</v>
          </cell>
        </row>
        <row r="372">
          <cell r="E372" t="str">
            <v>6309</v>
          </cell>
          <cell r="F372" t="str">
            <v>Activities of other transport agencies</v>
          </cell>
        </row>
        <row r="373">
          <cell r="E373" t="str">
            <v>64</v>
          </cell>
          <cell r="F373" t="str">
            <v>Post and telecommunications</v>
          </cell>
        </row>
        <row r="374">
          <cell r="E374" t="str">
            <v>641</v>
          </cell>
          <cell r="F374" t="str">
            <v>Post and courier activities</v>
          </cell>
        </row>
        <row r="375">
          <cell r="E375" t="str">
            <v>6411</v>
          </cell>
          <cell r="F375" t="str">
            <v>National post activities</v>
          </cell>
        </row>
        <row r="376">
          <cell r="E376" t="str">
            <v>6412</v>
          </cell>
          <cell r="F376" t="str">
            <v>Courier activities other than national post activities</v>
          </cell>
        </row>
        <row r="377">
          <cell r="E377" t="str">
            <v>642</v>
          </cell>
          <cell r="F377" t="str">
            <v>Telecommunications</v>
          </cell>
        </row>
        <row r="378">
          <cell r="E378" t="str">
            <v>6420</v>
          </cell>
          <cell r="F378" t="str">
            <v>Telecommunications</v>
          </cell>
        </row>
        <row r="379">
          <cell r="E379" t="str">
            <v>J</v>
          </cell>
          <cell r="F379" t="str">
            <v>Financial intermediation</v>
          </cell>
        </row>
        <row r="380">
          <cell r="E380" t="str">
            <v>65</v>
          </cell>
          <cell r="F380" t="str">
            <v>Financial intermediation, except insurance and pension funding</v>
          </cell>
        </row>
        <row r="381">
          <cell r="E381" t="str">
            <v>651</v>
          </cell>
          <cell r="F381" t="str">
            <v>Monetary intermediation</v>
          </cell>
        </row>
        <row r="382">
          <cell r="E382" t="str">
            <v>6511</v>
          </cell>
          <cell r="F382" t="str">
            <v>Central banking</v>
          </cell>
        </row>
        <row r="383">
          <cell r="E383" t="str">
            <v>6519</v>
          </cell>
          <cell r="F383" t="str">
            <v>Other monetary intermediation</v>
          </cell>
        </row>
        <row r="384">
          <cell r="E384" t="str">
            <v>659</v>
          </cell>
          <cell r="F384" t="str">
            <v>Other financial intermediation</v>
          </cell>
        </row>
        <row r="385">
          <cell r="E385" t="str">
            <v>6591</v>
          </cell>
          <cell r="F385" t="str">
            <v>Financial leasing</v>
          </cell>
        </row>
        <row r="386">
          <cell r="E386" t="str">
            <v>6592</v>
          </cell>
          <cell r="F386" t="str">
            <v>Other credit granting</v>
          </cell>
        </row>
        <row r="387">
          <cell r="E387" t="str">
            <v>6599</v>
          </cell>
          <cell r="F387" t="str">
            <v>Other financial intermediation n.e.c.</v>
          </cell>
        </row>
        <row r="388">
          <cell r="E388" t="str">
            <v>66</v>
          </cell>
          <cell r="F388" t="str">
            <v>Insurance and pension funding, except compulsory social security</v>
          </cell>
        </row>
        <row r="389">
          <cell r="E389" t="str">
            <v>660</v>
          </cell>
          <cell r="F389" t="str">
            <v>Insurance and pension funding, except compulsory social security</v>
          </cell>
        </row>
        <row r="390">
          <cell r="E390" t="str">
            <v>6601</v>
          </cell>
          <cell r="F390" t="str">
            <v>Life insurance</v>
          </cell>
        </row>
        <row r="391">
          <cell r="E391" t="str">
            <v>6602</v>
          </cell>
          <cell r="F391" t="str">
            <v>Pension funding</v>
          </cell>
        </row>
        <row r="392">
          <cell r="E392" t="str">
            <v>6603</v>
          </cell>
          <cell r="F392" t="str">
            <v>Non-life insurance</v>
          </cell>
        </row>
        <row r="393">
          <cell r="E393" t="str">
            <v>67</v>
          </cell>
          <cell r="F393" t="str">
            <v>Activities auxiliary to financial intermediation</v>
          </cell>
        </row>
        <row r="394">
          <cell r="E394" t="str">
            <v>671</v>
          </cell>
          <cell r="F394" t="str">
            <v>Activities auxiliary to financial intermediation, except insurance and pension funding</v>
          </cell>
        </row>
        <row r="395">
          <cell r="E395" t="str">
            <v>6711</v>
          </cell>
          <cell r="F395" t="str">
            <v>Administration of financial markets</v>
          </cell>
        </row>
        <row r="396">
          <cell r="E396" t="str">
            <v>6712</v>
          </cell>
          <cell r="F396" t="str">
            <v>Security dealing activities</v>
          </cell>
        </row>
        <row r="397">
          <cell r="E397" t="str">
            <v>6719</v>
          </cell>
          <cell r="F397" t="str">
            <v>Activities auxiliary to financial intermediation n.e.c.</v>
          </cell>
        </row>
        <row r="398">
          <cell r="E398" t="str">
            <v>672</v>
          </cell>
          <cell r="F398" t="str">
            <v>Activities auxiliary to insurance and pension funding</v>
          </cell>
        </row>
        <row r="399">
          <cell r="E399" t="str">
            <v>6720</v>
          </cell>
          <cell r="F399" t="str">
            <v>Activities auxiliary to insurance and pension funding</v>
          </cell>
        </row>
        <row r="400">
          <cell r="E400" t="str">
            <v>K</v>
          </cell>
          <cell r="F400" t="str">
            <v>Real estate, renting and business activities</v>
          </cell>
        </row>
        <row r="401">
          <cell r="E401" t="str">
            <v>70</v>
          </cell>
          <cell r="F401" t="str">
            <v>Real estate activities</v>
          </cell>
        </row>
        <row r="402">
          <cell r="E402" t="str">
            <v>701</v>
          </cell>
          <cell r="F402" t="str">
            <v>Real estate activities with own or leased property</v>
          </cell>
        </row>
        <row r="403">
          <cell r="E403" t="str">
            <v>7010</v>
          </cell>
          <cell r="F403" t="str">
            <v>Real estate activities with own or leased property</v>
          </cell>
        </row>
        <row r="404">
          <cell r="E404" t="str">
            <v>702</v>
          </cell>
          <cell r="F404" t="str">
            <v>Real estate activities on a fee or contract basis</v>
          </cell>
        </row>
        <row r="405">
          <cell r="E405" t="str">
            <v>7020</v>
          </cell>
          <cell r="F405" t="str">
            <v>Real estate activities on a fee or contract basis</v>
          </cell>
        </row>
        <row r="406">
          <cell r="E406" t="str">
            <v>71</v>
          </cell>
          <cell r="F406" t="str">
            <v>Renting of machinery and equipment without operator and of personal and household goods</v>
          </cell>
        </row>
        <row r="407">
          <cell r="E407" t="str">
            <v>711</v>
          </cell>
          <cell r="F407" t="str">
            <v>Renting of transport equipment</v>
          </cell>
        </row>
        <row r="408">
          <cell r="E408" t="str">
            <v>7111</v>
          </cell>
          <cell r="F408" t="str">
            <v>Renting of land transport equipment</v>
          </cell>
        </row>
        <row r="409">
          <cell r="E409" t="str">
            <v>7112</v>
          </cell>
          <cell r="F409" t="str">
            <v>Renting of water transport equipment</v>
          </cell>
        </row>
        <row r="410">
          <cell r="E410" t="str">
            <v>7113</v>
          </cell>
          <cell r="F410" t="str">
            <v>Renting of air transport equipment</v>
          </cell>
        </row>
        <row r="411">
          <cell r="E411" t="str">
            <v>712</v>
          </cell>
          <cell r="F411" t="str">
            <v>Renting of other machinery and equipment</v>
          </cell>
        </row>
        <row r="412">
          <cell r="E412" t="str">
            <v>7121</v>
          </cell>
          <cell r="F412" t="str">
            <v>Renting of agricultural machinery and equipment</v>
          </cell>
        </row>
        <row r="413">
          <cell r="E413" t="str">
            <v>7122</v>
          </cell>
          <cell r="F413" t="str">
            <v>Renting of construction and civil engineering machinery and equipment</v>
          </cell>
        </row>
        <row r="414">
          <cell r="E414" t="str">
            <v>7123</v>
          </cell>
          <cell r="F414" t="str">
            <v>Renting of office machinery and equipment (including computers)</v>
          </cell>
        </row>
        <row r="415">
          <cell r="E415" t="str">
            <v>7129</v>
          </cell>
          <cell r="F415" t="str">
            <v>Renting of other machinery and equipment n.e.c.</v>
          </cell>
        </row>
        <row r="416">
          <cell r="E416" t="str">
            <v>713</v>
          </cell>
          <cell r="F416" t="str">
            <v>Renting of personal and household goods n.e.c.</v>
          </cell>
        </row>
        <row r="417">
          <cell r="E417" t="str">
            <v>7130</v>
          </cell>
          <cell r="F417" t="str">
            <v>Renting of personal and household goods n.e.c.</v>
          </cell>
        </row>
        <row r="418">
          <cell r="E418" t="str">
            <v>72</v>
          </cell>
          <cell r="F418" t="str">
            <v>Computer and related activities</v>
          </cell>
        </row>
        <row r="419">
          <cell r="E419" t="str">
            <v>721</v>
          </cell>
          <cell r="F419" t="str">
            <v>Hardware consultancy</v>
          </cell>
        </row>
        <row r="420">
          <cell r="E420" t="str">
            <v>7210</v>
          </cell>
          <cell r="F420" t="str">
            <v>Hardware consultancy</v>
          </cell>
        </row>
        <row r="421">
          <cell r="E421" t="str">
            <v>722</v>
          </cell>
          <cell r="F421" t="str">
            <v>Software publishing, consultancy and supply</v>
          </cell>
        </row>
        <row r="422">
          <cell r="E422" t="str">
            <v>7221</v>
          </cell>
          <cell r="F422" t="str">
            <v>Software publishing</v>
          </cell>
        </row>
        <row r="423">
          <cell r="E423" t="str">
            <v>7229</v>
          </cell>
          <cell r="F423" t="str">
            <v>Other software consultancy and supply</v>
          </cell>
        </row>
        <row r="424">
          <cell r="E424" t="str">
            <v>723</v>
          </cell>
          <cell r="F424" t="str">
            <v>Data processing</v>
          </cell>
        </row>
        <row r="425">
          <cell r="E425" t="str">
            <v>7230</v>
          </cell>
          <cell r="F425" t="str">
            <v>Data processing</v>
          </cell>
        </row>
        <row r="426">
          <cell r="E426" t="str">
            <v>724</v>
          </cell>
          <cell r="F426" t="str">
            <v>Database activities and online distribution of electronic content</v>
          </cell>
        </row>
        <row r="427">
          <cell r="E427" t="str">
            <v>7240</v>
          </cell>
          <cell r="F427" t="str">
            <v>Database activities and online distribution of electronic content</v>
          </cell>
        </row>
        <row r="428">
          <cell r="E428" t="str">
            <v>725</v>
          </cell>
          <cell r="F428" t="str">
            <v>Maintenance and repair of office, accounting and computing machinery</v>
          </cell>
        </row>
        <row r="429">
          <cell r="E429" t="str">
            <v>7250</v>
          </cell>
          <cell r="F429" t="str">
            <v>Maintenance and repair of office, accounting and computing machinery</v>
          </cell>
        </row>
        <row r="430">
          <cell r="E430" t="str">
            <v>729</v>
          </cell>
          <cell r="F430" t="str">
            <v>Other computer-related activities</v>
          </cell>
        </row>
        <row r="431">
          <cell r="E431" t="str">
            <v>7290</v>
          </cell>
          <cell r="F431" t="str">
            <v>Other computer-related activities</v>
          </cell>
        </row>
        <row r="432">
          <cell r="E432" t="str">
            <v>73</v>
          </cell>
          <cell r="F432" t="str">
            <v>Research and development</v>
          </cell>
        </row>
        <row r="433">
          <cell r="E433" t="str">
            <v>731</v>
          </cell>
          <cell r="F433" t="str">
            <v>Research and experimental development on natural sciences and engineering (NSE)</v>
          </cell>
        </row>
        <row r="434">
          <cell r="E434" t="str">
            <v>7310</v>
          </cell>
          <cell r="F434" t="str">
            <v>Research and experimental development on natural sciences and engineering (NSE)</v>
          </cell>
        </row>
        <row r="435">
          <cell r="E435" t="str">
            <v>732</v>
          </cell>
          <cell r="F435" t="str">
            <v>Research and experimental development on social sciences and humanities (SSH)</v>
          </cell>
        </row>
        <row r="436">
          <cell r="E436" t="str">
            <v>7320</v>
          </cell>
          <cell r="F436" t="str">
            <v>Research and experimental development on social sciences and humanities (SSH)</v>
          </cell>
        </row>
        <row r="437">
          <cell r="E437" t="str">
            <v>74</v>
          </cell>
          <cell r="F437" t="str">
            <v>Other business activities</v>
          </cell>
        </row>
        <row r="438">
          <cell r="E438" t="str">
            <v>741</v>
          </cell>
          <cell r="F438" t="str">
            <v>Legal, accounting, bookkeeping and auditing activities; tax consultancy; market research and public opinion polling; business and management consultancy</v>
          </cell>
        </row>
        <row r="439">
          <cell r="E439" t="str">
            <v>7411</v>
          </cell>
          <cell r="F439" t="str">
            <v>Legal activities</v>
          </cell>
        </row>
        <row r="440">
          <cell r="E440" t="str">
            <v>7412</v>
          </cell>
          <cell r="F440" t="str">
            <v>Accounting, bookkeeping and auditing activities; tax consultancy</v>
          </cell>
        </row>
        <row r="441">
          <cell r="E441" t="str">
            <v>7413</v>
          </cell>
          <cell r="F441" t="str">
            <v>Market research and public opinion polling</v>
          </cell>
        </row>
        <row r="442">
          <cell r="E442" t="str">
            <v>7414</v>
          </cell>
          <cell r="F442" t="str">
            <v>Business and management consultancy activities</v>
          </cell>
        </row>
        <row r="443">
          <cell r="E443" t="str">
            <v>742</v>
          </cell>
          <cell r="F443" t="str">
            <v>Architectural, engineering and other technical activities</v>
          </cell>
        </row>
        <row r="444">
          <cell r="E444" t="str">
            <v>7421</v>
          </cell>
          <cell r="F444" t="str">
            <v>Architectural and engineering activities and related technical consultancy</v>
          </cell>
        </row>
        <row r="445">
          <cell r="E445" t="str">
            <v>7422</v>
          </cell>
          <cell r="F445" t="str">
            <v>Technical testing and analysis</v>
          </cell>
        </row>
        <row r="446">
          <cell r="E446" t="str">
            <v>743</v>
          </cell>
          <cell r="F446" t="str">
            <v>Advertising</v>
          </cell>
        </row>
        <row r="447">
          <cell r="E447" t="str">
            <v>7430</v>
          </cell>
          <cell r="F447" t="str">
            <v>Advertising</v>
          </cell>
        </row>
        <row r="448">
          <cell r="E448" t="str">
            <v>749</v>
          </cell>
          <cell r="F448" t="str">
            <v>Business activities n.e.c.</v>
          </cell>
        </row>
        <row r="449">
          <cell r="E449" t="str">
            <v>7491</v>
          </cell>
          <cell r="F449" t="str">
            <v>Labour recruitment and provision of personnel</v>
          </cell>
        </row>
        <row r="450">
          <cell r="E450" t="str">
            <v>7492</v>
          </cell>
          <cell r="F450" t="str">
            <v>Investigation and security activities</v>
          </cell>
        </row>
        <row r="451">
          <cell r="E451" t="str">
            <v>7493</v>
          </cell>
          <cell r="F451" t="str">
            <v>Building-cleaning and industrial-cleaning activities</v>
          </cell>
        </row>
        <row r="452">
          <cell r="E452" t="str">
            <v>7494</v>
          </cell>
          <cell r="F452" t="str">
            <v>Photographic activities</v>
          </cell>
        </row>
        <row r="453">
          <cell r="E453" t="str">
            <v>7495</v>
          </cell>
          <cell r="F453" t="str">
            <v>Packaging activities</v>
          </cell>
        </row>
        <row r="454">
          <cell r="E454" t="str">
            <v>7499</v>
          </cell>
          <cell r="F454" t="str">
            <v>Other business activities n.e.c.</v>
          </cell>
        </row>
        <row r="455">
          <cell r="E455" t="str">
            <v>L</v>
          </cell>
          <cell r="F455" t="str">
            <v>Public administration and defence; compulsory social security</v>
          </cell>
        </row>
        <row r="456">
          <cell r="E456" t="str">
            <v>75</v>
          </cell>
          <cell r="F456" t="str">
            <v>Public administration and defence; compulsory social security</v>
          </cell>
        </row>
        <row r="457">
          <cell r="E457" t="str">
            <v>751</v>
          </cell>
          <cell r="F457" t="str">
            <v>Administration of the State and the economic and social policy of the community</v>
          </cell>
        </row>
        <row r="458">
          <cell r="E458" t="str">
            <v>7511</v>
          </cell>
          <cell r="F458" t="str">
            <v>General (overall) public service activities</v>
          </cell>
        </row>
        <row r="459">
          <cell r="E459" t="str">
            <v>7512</v>
          </cell>
          <cell r="F459" t="str">
            <v>Regulation of the activities of agencies that provide health care, education, cultural services and other social services, excluding social security</v>
          </cell>
        </row>
        <row r="460">
          <cell r="E460" t="str">
            <v>7513</v>
          </cell>
          <cell r="F460" t="str">
            <v>Regulation of and contribution to more efficient operation of business</v>
          </cell>
        </row>
        <row r="461">
          <cell r="E461" t="str">
            <v>7514</v>
          </cell>
          <cell r="F461" t="str">
            <v>Supporting service activities for the government as a whole</v>
          </cell>
        </row>
        <row r="462">
          <cell r="E462" t="str">
            <v>752</v>
          </cell>
          <cell r="F462" t="str">
            <v>Provision of services to the community as a whole</v>
          </cell>
        </row>
        <row r="463">
          <cell r="E463" t="str">
            <v>7521</v>
          </cell>
          <cell r="F463" t="str">
            <v>Foreign affairs</v>
          </cell>
        </row>
        <row r="464">
          <cell r="E464" t="str">
            <v>7522</v>
          </cell>
          <cell r="F464" t="str">
            <v>Defence activities</v>
          </cell>
        </row>
        <row r="465">
          <cell r="E465" t="str">
            <v>7523</v>
          </cell>
          <cell r="F465" t="str">
            <v>Public order and safety activities</v>
          </cell>
        </row>
        <row r="466">
          <cell r="E466" t="str">
            <v>753</v>
          </cell>
          <cell r="F466" t="str">
            <v>Compulsory social security activities</v>
          </cell>
        </row>
        <row r="467">
          <cell r="E467" t="str">
            <v>7530</v>
          </cell>
          <cell r="F467" t="str">
            <v>Compulsory social security activities</v>
          </cell>
        </row>
        <row r="468">
          <cell r="E468" t="str">
            <v>M</v>
          </cell>
          <cell r="F468" t="str">
            <v>Education</v>
          </cell>
        </row>
        <row r="469">
          <cell r="E469" t="str">
            <v>80</v>
          </cell>
          <cell r="F469" t="str">
            <v>Education</v>
          </cell>
        </row>
        <row r="470">
          <cell r="E470" t="str">
            <v>801</v>
          </cell>
          <cell r="F470" t="str">
            <v>Primary education</v>
          </cell>
        </row>
        <row r="471">
          <cell r="E471" t="str">
            <v>8010</v>
          </cell>
          <cell r="F471" t="str">
            <v>Primary education</v>
          </cell>
        </row>
        <row r="472">
          <cell r="E472" t="str">
            <v>802</v>
          </cell>
          <cell r="F472" t="str">
            <v>Secondary education</v>
          </cell>
        </row>
        <row r="473">
          <cell r="E473" t="str">
            <v>8021</v>
          </cell>
          <cell r="F473" t="str">
            <v>General secondary education</v>
          </cell>
        </row>
        <row r="474">
          <cell r="E474" t="str">
            <v>8022</v>
          </cell>
          <cell r="F474" t="str">
            <v>Technical and vocational secondary education</v>
          </cell>
        </row>
        <row r="475">
          <cell r="E475" t="str">
            <v>803</v>
          </cell>
          <cell r="F475" t="str">
            <v>Higher education</v>
          </cell>
        </row>
        <row r="476">
          <cell r="E476" t="str">
            <v>8030</v>
          </cell>
          <cell r="F476" t="str">
            <v>Higher education</v>
          </cell>
        </row>
        <row r="477">
          <cell r="E477" t="str">
            <v>809</v>
          </cell>
          <cell r="F477" t="str">
            <v>Other education</v>
          </cell>
        </row>
        <row r="478">
          <cell r="E478" t="str">
            <v>8090</v>
          </cell>
          <cell r="F478" t="str">
            <v>Other education</v>
          </cell>
        </row>
        <row r="479">
          <cell r="E479" t="str">
            <v>N</v>
          </cell>
          <cell r="F479" t="str">
            <v>Health and social work</v>
          </cell>
        </row>
        <row r="480">
          <cell r="E480" t="str">
            <v>85</v>
          </cell>
          <cell r="F480" t="str">
            <v>Health and social work</v>
          </cell>
        </row>
        <row r="481">
          <cell r="E481" t="str">
            <v>851</v>
          </cell>
          <cell r="F481" t="str">
            <v>Human health activities</v>
          </cell>
        </row>
        <row r="482">
          <cell r="E482" t="str">
            <v>8511</v>
          </cell>
          <cell r="F482" t="str">
            <v>Hospital activities</v>
          </cell>
        </row>
        <row r="483">
          <cell r="E483" t="str">
            <v>8512</v>
          </cell>
          <cell r="F483" t="str">
            <v>Medical and dental practice activities</v>
          </cell>
        </row>
        <row r="484">
          <cell r="E484" t="str">
            <v>8519</v>
          </cell>
          <cell r="F484" t="str">
            <v>Other human health activities</v>
          </cell>
        </row>
        <row r="485">
          <cell r="E485" t="str">
            <v>852</v>
          </cell>
          <cell r="F485" t="str">
            <v>Veterinary activities</v>
          </cell>
        </row>
        <row r="486">
          <cell r="E486" t="str">
            <v>8520</v>
          </cell>
          <cell r="F486" t="str">
            <v>Veterinary activities</v>
          </cell>
        </row>
        <row r="487">
          <cell r="E487" t="str">
            <v>853</v>
          </cell>
          <cell r="F487" t="str">
            <v>Social work activities</v>
          </cell>
        </row>
        <row r="488">
          <cell r="E488" t="str">
            <v>8531</v>
          </cell>
          <cell r="F488" t="str">
            <v>Social work activities with accommodation</v>
          </cell>
        </row>
        <row r="489">
          <cell r="E489" t="str">
            <v>8532</v>
          </cell>
          <cell r="F489" t="str">
            <v>Social work activities without accommodation</v>
          </cell>
        </row>
        <row r="490">
          <cell r="E490" t="str">
            <v>O</v>
          </cell>
          <cell r="F490" t="str">
            <v>Other community, social and personal service activities</v>
          </cell>
        </row>
        <row r="491">
          <cell r="E491" t="str">
            <v>90</v>
          </cell>
          <cell r="F491" t="str">
            <v>Sewage and refuse disposal, sanitation and similar activities</v>
          </cell>
        </row>
        <row r="492">
          <cell r="E492" t="str">
            <v>900</v>
          </cell>
          <cell r="F492" t="str">
            <v>Sewage and refuse disposal, sanitation and similar activities</v>
          </cell>
        </row>
        <row r="493">
          <cell r="E493" t="str">
            <v>9000</v>
          </cell>
          <cell r="F493" t="str">
            <v>Sewage and refuse disposal, sanitation and similar activities</v>
          </cell>
        </row>
        <row r="494">
          <cell r="E494" t="str">
            <v>91</v>
          </cell>
          <cell r="F494" t="str">
            <v>Activities of membership organizations n.e.c.</v>
          </cell>
        </row>
        <row r="495">
          <cell r="E495" t="str">
            <v>911</v>
          </cell>
          <cell r="F495" t="str">
            <v>Activities of business, employers and professional organizations</v>
          </cell>
        </row>
        <row r="496">
          <cell r="E496" t="str">
            <v>9111</v>
          </cell>
          <cell r="F496" t="str">
            <v>Activities of business and employers organizations</v>
          </cell>
        </row>
        <row r="497">
          <cell r="E497" t="str">
            <v>9112</v>
          </cell>
          <cell r="F497" t="str">
            <v>Activities of professional organizations</v>
          </cell>
        </row>
        <row r="498">
          <cell r="E498" t="str">
            <v>912</v>
          </cell>
          <cell r="F498" t="str">
            <v>Activities of trade unions</v>
          </cell>
        </row>
        <row r="499">
          <cell r="E499" t="str">
            <v>9120</v>
          </cell>
          <cell r="F499" t="str">
            <v>Activities of trade unions</v>
          </cell>
        </row>
        <row r="500">
          <cell r="E500" t="str">
            <v>919</v>
          </cell>
          <cell r="F500" t="str">
            <v>Activities of other membership organizations</v>
          </cell>
        </row>
        <row r="501">
          <cell r="E501" t="str">
            <v>9191</v>
          </cell>
          <cell r="F501" t="str">
            <v>Activities of religious organizations</v>
          </cell>
        </row>
        <row r="502">
          <cell r="E502" t="str">
            <v>9192</v>
          </cell>
          <cell r="F502" t="str">
            <v>Activities of political organizations</v>
          </cell>
        </row>
        <row r="503">
          <cell r="E503" t="str">
            <v>9199</v>
          </cell>
          <cell r="F503" t="str">
            <v>Activities of other membership organizations n.e.c.</v>
          </cell>
        </row>
        <row r="504">
          <cell r="E504" t="str">
            <v>92</v>
          </cell>
          <cell r="F504" t="str">
            <v>Recreational, cultural and sporting activities</v>
          </cell>
        </row>
        <row r="505">
          <cell r="E505" t="str">
            <v>921</v>
          </cell>
          <cell r="F505" t="str">
            <v>Motion picture, radio, television and other entertainment activities</v>
          </cell>
        </row>
        <row r="506">
          <cell r="E506" t="str">
            <v>9211</v>
          </cell>
          <cell r="F506" t="str">
            <v>Motion picture and video production and distribution</v>
          </cell>
        </row>
        <row r="507">
          <cell r="E507" t="str">
            <v>9212</v>
          </cell>
          <cell r="F507" t="str">
            <v>Motion picture projection</v>
          </cell>
        </row>
        <row r="508">
          <cell r="E508" t="str">
            <v>9213</v>
          </cell>
          <cell r="F508" t="str">
            <v>Radio and television activities</v>
          </cell>
        </row>
        <row r="509">
          <cell r="E509" t="str">
            <v>9214</v>
          </cell>
          <cell r="F509" t="str">
            <v>Dramatic arts, music and other arts activities</v>
          </cell>
        </row>
        <row r="510">
          <cell r="E510" t="str">
            <v>9219</v>
          </cell>
          <cell r="F510" t="str">
            <v>Other entertainment activities n.e.c.</v>
          </cell>
        </row>
        <row r="511">
          <cell r="E511" t="str">
            <v>922</v>
          </cell>
          <cell r="F511" t="str">
            <v>News agency activities</v>
          </cell>
        </row>
        <row r="512">
          <cell r="E512" t="str">
            <v>9220</v>
          </cell>
          <cell r="F512" t="str">
            <v>News agency activities</v>
          </cell>
        </row>
        <row r="513">
          <cell r="E513" t="str">
            <v>923</v>
          </cell>
          <cell r="F513" t="str">
            <v>Library, archives, museums and other cultural activities</v>
          </cell>
        </row>
        <row r="514">
          <cell r="E514" t="str">
            <v>9231</v>
          </cell>
          <cell r="F514" t="str">
            <v>Library and archives activities</v>
          </cell>
        </row>
        <row r="515">
          <cell r="E515" t="str">
            <v>9232</v>
          </cell>
          <cell r="F515" t="str">
            <v>Museums activities and preservation of historic sites and buildings</v>
          </cell>
        </row>
        <row r="516">
          <cell r="E516" t="str">
            <v>9233</v>
          </cell>
          <cell r="F516" t="str">
            <v>Botanical and zoological gardens and nature reserves activities</v>
          </cell>
        </row>
        <row r="517">
          <cell r="E517" t="str">
            <v>924</v>
          </cell>
          <cell r="F517" t="str">
            <v>Sporting and other recreational activities</v>
          </cell>
        </row>
        <row r="518">
          <cell r="E518" t="str">
            <v>9241</v>
          </cell>
          <cell r="F518" t="str">
            <v>Sporting activities</v>
          </cell>
        </row>
        <row r="519">
          <cell r="E519" t="str">
            <v>9249</v>
          </cell>
          <cell r="F519" t="str">
            <v>Other recreational activities</v>
          </cell>
        </row>
        <row r="520">
          <cell r="E520" t="str">
            <v>93</v>
          </cell>
          <cell r="F520" t="str">
            <v>Other service activities</v>
          </cell>
        </row>
        <row r="521">
          <cell r="E521" t="str">
            <v>930</v>
          </cell>
          <cell r="F521" t="str">
            <v>Other service activities</v>
          </cell>
        </row>
        <row r="522">
          <cell r="E522" t="str">
            <v>9301</v>
          </cell>
          <cell r="F522" t="str">
            <v>Washing and (dry-)cleaning of textile and fur products</v>
          </cell>
        </row>
        <row r="523">
          <cell r="E523" t="str">
            <v>9302</v>
          </cell>
          <cell r="F523" t="str">
            <v>Hairdressing and other beauty treatment</v>
          </cell>
        </row>
        <row r="524">
          <cell r="E524" t="str">
            <v>9303</v>
          </cell>
          <cell r="F524" t="str">
            <v>Funeral and related activities</v>
          </cell>
        </row>
        <row r="525">
          <cell r="E525" t="str">
            <v>9309</v>
          </cell>
          <cell r="F525" t="str">
            <v>Other service activities n.e.c.</v>
          </cell>
        </row>
        <row r="526">
          <cell r="E526" t="str">
            <v>P</v>
          </cell>
          <cell r="F526" t="str">
            <v>Activities of private households as employers and undifferentiated production activities of private households</v>
          </cell>
        </row>
        <row r="527">
          <cell r="E527" t="str">
            <v>95</v>
          </cell>
          <cell r="F527" t="str">
            <v>Activities of private households as employers of domestic staff</v>
          </cell>
        </row>
        <row r="528">
          <cell r="E528" t="str">
            <v>950</v>
          </cell>
          <cell r="F528" t="str">
            <v>Activities of private households as employers of domestic staff</v>
          </cell>
        </row>
        <row r="529">
          <cell r="E529" t="str">
            <v>9500</v>
          </cell>
          <cell r="F529" t="str">
            <v>Activities of private households as employers of domestic staff</v>
          </cell>
        </row>
        <row r="530">
          <cell r="E530" t="str">
            <v>96</v>
          </cell>
          <cell r="F530" t="str">
            <v>Undifferentiated goods-producing activities of private households for own use</v>
          </cell>
        </row>
        <row r="531">
          <cell r="E531" t="str">
            <v>960</v>
          </cell>
          <cell r="F531" t="str">
            <v>Undifferentiated goods-producing activities of private households for own use</v>
          </cell>
        </row>
        <row r="532">
          <cell r="E532" t="str">
            <v>9600</v>
          </cell>
          <cell r="F532" t="str">
            <v>Undifferentiated goods-producing activities of private households for own use</v>
          </cell>
        </row>
        <row r="533">
          <cell r="E533" t="str">
            <v>97</v>
          </cell>
          <cell r="F533" t="str">
            <v>Undifferentiated service-producing activities of private households for own use</v>
          </cell>
        </row>
        <row r="534">
          <cell r="E534" t="str">
            <v>970</v>
          </cell>
          <cell r="F534" t="str">
            <v>Undifferentiated service-producing activities of private households for own use</v>
          </cell>
        </row>
        <row r="535">
          <cell r="E535" t="str">
            <v>9700</v>
          </cell>
          <cell r="F535" t="str">
            <v>Undifferentiated service-producing activities of private households for own use</v>
          </cell>
        </row>
        <row r="536">
          <cell r="E536" t="str">
            <v>Q</v>
          </cell>
          <cell r="F536" t="str">
            <v>Extraterritorial organizations and bodies</v>
          </cell>
        </row>
        <row r="537">
          <cell r="E537" t="str">
            <v>99</v>
          </cell>
          <cell r="F537" t="str">
            <v>Extraterritorial organizations and bodies</v>
          </cell>
        </row>
        <row r="538">
          <cell r="E538" t="str">
            <v>990</v>
          </cell>
          <cell r="F538" t="str">
            <v>Extraterritorial organizations and bodies</v>
          </cell>
        </row>
        <row r="539">
          <cell r="E539" t="str">
            <v>9900</v>
          </cell>
          <cell r="F539" t="str">
            <v>Extraterritorial organizations and bodies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C0717-F3ED-4BB8-81E9-5DE330A48E04}">
  <dimension ref="A1:IU65"/>
  <sheetViews>
    <sheetView tabSelected="1" zoomScale="84" zoomScaleNormal="84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AG51" sqref="AG51"/>
    </sheetView>
  </sheetViews>
  <sheetFormatPr defaultRowHeight="15" x14ac:dyDescent="0.25"/>
  <cols>
    <col min="1" max="1" width="7.140625" style="2" customWidth="1"/>
    <col min="2" max="2" width="56.5703125" style="2" customWidth="1"/>
    <col min="3" max="10" width="22.85546875" style="4" customWidth="1"/>
    <col min="11" max="11" width="24.140625" style="4" customWidth="1"/>
    <col min="12" max="34" width="22.85546875" style="4" customWidth="1"/>
    <col min="35" max="35" width="18.85546875" style="5" customWidth="1"/>
    <col min="36" max="36" width="15.85546875" style="4" customWidth="1"/>
    <col min="37" max="37" width="11.140625" style="4" customWidth="1"/>
    <col min="38" max="38" width="12.42578125" style="4" customWidth="1"/>
    <col min="39" max="39" width="11" style="4" customWidth="1"/>
    <col min="40" max="40" width="12.42578125" style="4" customWidth="1"/>
    <col min="41" max="41" width="14.140625" style="4" customWidth="1"/>
    <col min="42" max="42" width="14.7109375" style="4" customWidth="1"/>
    <col min="43" max="43" width="15.5703125" style="4" customWidth="1"/>
    <col min="44" max="44" width="8.7109375" style="2" customWidth="1"/>
    <col min="45" max="256" width="9.140625" style="2"/>
    <col min="257" max="257" width="7.140625" style="2" customWidth="1"/>
    <col min="258" max="258" width="45.85546875" style="2" customWidth="1"/>
    <col min="259" max="266" width="22.85546875" style="2" customWidth="1"/>
    <col min="267" max="267" width="24.140625" style="2" customWidth="1"/>
    <col min="268" max="290" width="22.85546875" style="2" customWidth="1"/>
    <col min="291" max="291" width="12" style="2" customWidth="1"/>
    <col min="292" max="292" width="15.85546875" style="2" customWidth="1"/>
    <col min="293" max="293" width="11.140625" style="2" customWidth="1"/>
    <col min="294" max="294" width="12.42578125" style="2" customWidth="1"/>
    <col min="295" max="295" width="11" style="2" customWidth="1"/>
    <col min="296" max="296" width="12.42578125" style="2" customWidth="1"/>
    <col min="297" max="297" width="14.140625" style="2" customWidth="1"/>
    <col min="298" max="298" width="10.85546875" style="2" customWidth="1"/>
    <col min="299" max="299" width="15.5703125" style="2" customWidth="1"/>
    <col min="300" max="300" width="8.7109375" style="2" customWidth="1"/>
    <col min="301" max="512" width="9.140625" style="2"/>
    <col min="513" max="513" width="7.140625" style="2" customWidth="1"/>
    <col min="514" max="514" width="45.85546875" style="2" customWidth="1"/>
    <col min="515" max="522" width="22.85546875" style="2" customWidth="1"/>
    <col min="523" max="523" width="24.140625" style="2" customWidth="1"/>
    <col min="524" max="546" width="22.85546875" style="2" customWidth="1"/>
    <col min="547" max="547" width="12" style="2" customWidth="1"/>
    <col min="548" max="548" width="15.85546875" style="2" customWidth="1"/>
    <col min="549" max="549" width="11.140625" style="2" customWidth="1"/>
    <col min="550" max="550" width="12.42578125" style="2" customWidth="1"/>
    <col min="551" max="551" width="11" style="2" customWidth="1"/>
    <col min="552" max="552" width="12.42578125" style="2" customWidth="1"/>
    <col min="553" max="553" width="14.140625" style="2" customWidth="1"/>
    <col min="554" max="554" width="10.85546875" style="2" customWidth="1"/>
    <col min="555" max="555" width="15.5703125" style="2" customWidth="1"/>
    <col min="556" max="556" width="8.7109375" style="2" customWidth="1"/>
    <col min="557" max="768" width="9.140625" style="2"/>
    <col min="769" max="769" width="7.140625" style="2" customWidth="1"/>
    <col min="770" max="770" width="45.85546875" style="2" customWidth="1"/>
    <col min="771" max="778" width="22.85546875" style="2" customWidth="1"/>
    <col min="779" max="779" width="24.140625" style="2" customWidth="1"/>
    <col min="780" max="802" width="22.85546875" style="2" customWidth="1"/>
    <col min="803" max="803" width="12" style="2" customWidth="1"/>
    <col min="804" max="804" width="15.85546875" style="2" customWidth="1"/>
    <col min="805" max="805" width="11.140625" style="2" customWidth="1"/>
    <col min="806" max="806" width="12.42578125" style="2" customWidth="1"/>
    <col min="807" max="807" width="11" style="2" customWidth="1"/>
    <col min="808" max="808" width="12.42578125" style="2" customWidth="1"/>
    <col min="809" max="809" width="14.140625" style="2" customWidth="1"/>
    <col min="810" max="810" width="10.85546875" style="2" customWidth="1"/>
    <col min="811" max="811" width="15.5703125" style="2" customWidth="1"/>
    <col min="812" max="812" width="8.7109375" style="2" customWidth="1"/>
    <col min="813" max="1024" width="9.140625" style="2"/>
    <col min="1025" max="1025" width="7.140625" style="2" customWidth="1"/>
    <col min="1026" max="1026" width="45.85546875" style="2" customWidth="1"/>
    <col min="1027" max="1034" width="22.85546875" style="2" customWidth="1"/>
    <col min="1035" max="1035" width="24.140625" style="2" customWidth="1"/>
    <col min="1036" max="1058" width="22.85546875" style="2" customWidth="1"/>
    <col min="1059" max="1059" width="12" style="2" customWidth="1"/>
    <col min="1060" max="1060" width="15.85546875" style="2" customWidth="1"/>
    <col min="1061" max="1061" width="11.140625" style="2" customWidth="1"/>
    <col min="1062" max="1062" width="12.42578125" style="2" customWidth="1"/>
    <col min="1063" max="1063" width="11" style="2" customWidth="1"/>
    <col min="1064" max="1064" width="12.42578125" style="2" customWidth="1"/>
    <col min="1065" max="1065" width="14.140625" style="2" customWidth="1"/>
    <col min="1066" max="1066" width="10.85546875" style="2" customWidth="1"/>
    <col min="1067" max="1067" width="15.5703125" style="2" customWidth="1"/>
    <col min="1068" max="1068" width="8.7109375" style="2" customWidth="1"/>
    <col min="1069" max="1280" width="9.140625" style="2"/>
    <col min="1281" max="1281" width="7.140625" style="2" customWidth="1"/>
    <col min="1282" max="1282" width="45.85546875" style="2" customWidth="1"/>
    <col min="1283" max="1290" width="22.85546875" style="2" customWidth="1"/>
    <col min="1291" max="1291" width="24.140625" style="2" customWidth="1"/>
    <col min="1292" max="1314" width="22.85546875" style="2" customWidth="1"/>
    <col min="1315" max="1315" width="12" style="2" customWidth="1"/>
    <col min="1316" max="1316" width="15.85546875" style="2" customWidth="1"/>
    <col min="1317" max="1317" width="11.140625" style="2" customWidth="1"/>
    <col min="1318" max="1318" width="12.42578125" style="2" customWidth="1"/>
    <col min="1319" max="1319" width="11" style="2" customWidth="1"/>
    <col min="1320" max="1320" width="12.42578125" style="2" customWidth="1"/>
    <col min="1321" max="1321" width="14.140625" style="2" customWidth="1"/>
    <col min="1322" max="1322" width="10.85546875" style="2" customWidth="1"/>
    <col min="1323" max="1323" width="15.5703125" style="2" customWidth="1"/>
    <col min="1324" max="1324" width="8.7109375" style="2" customWidth="1"/>
    <col min="1325" max="1536" width="9.140625" style="2"/>
    <col min="1537" max="1537" width="7.140625" style="2" customWidth="1"/>
    <col min="1538" max="1538" width="45.85546875" style="2" customWidth="1"/>
    <col min="1539" max="1546" width="22.85546875" style="2" customWidth="1"/>
    <col min="1547" max="1547" width="24.140625" style="2" customWidth="1"/>
    <col min="1548" max="1570" width="22.85546875" style="2" customWidth="1"/>
    <col min="1571" max="1571" width="12" style="2" customWidth="1"/>
    <col min="1572" max="1572" width="15.85546875" style="2" customWidth="1"/>
    <col min="1573" max="1573" width="11.140625" style="2" customWidth="1"/>
    <col min="1574" max="1574" width="12.42578125" style="2" customWidth="1"/>
    <col min="1575" max="1575" width="11" style="2" customWidth="1"/>
    <col min="1576" max="1576" width="12.42578125" style="2" customWidth="1"/>
    <col min="1577" max="1577" width="14.140625" style="2" customWidth="1"/>
    <col min="1578" max="1578" width="10.85546875" style="2" customWidth="1"/>
    <col min="1579" max="1579" width="15.5703125" style="2" customWidth="1"/>
    <col min="1580" max="1580" width="8.7109375" style="2" customWidth="1"/>
    <col min="1581" max="1792" width="9.140625" style="2"/>
    <col min="1793" max="1793" width="7.140625" style="2" customWidth="1"/>
    <col min="1794" max="1794" width="45.85546875" style="2" customWidth="1"/>
    <col min="1795" max="1802" width="22.85546875" style="2" customWidth="1"/>
    <col min="1803" max="1803" width="24.140625" style="2" customWidth="1"/>
    <col min="1804" max="1826" width="22.85546875" style="2" customWidth="1"/>
    <col min="1827" max="1827" width="12" style="2" customWidth="1"/>
    <col min="1828" max="1828" width="15.85546875" style="2" customWidth="1"/>
    <col min="1829" max="1829" width="11.140625" style="2" customWidth="1"/>
    <col min="1830" max="1830" width="12.42578125" style="2" customWidth="1"/>
    <col min="1831" max="1831" width="11" style="2" customWidth="1"/>
    <col min="1832" max="1832" width="12.42578125" style="2" customWidth="1"/>
    <col min="1833" max="1833" width="14.140625" style="2" customWidth="1"/>
    <col min="1834" max="1834" width="10.85546875" style="2" customWidth="1"/>
    <col min="1835" max="1835" width="15.5703125" style="2" customWidth="1"/>
    <col min="1836" max="1836" width="8.7109375" style="2" customWidth="1"/>
    <col min="1837" max="2048" width="9.140625" style="2"/>
    <col min="2049" max="2049" width="7.140625" style="2" customWidth="1"/>
    <col min="2050" max="2050" width="45.85546875" style="2" customWidth="1"/>
    <col min="2051" max="2058" width="22.85546875" style="2" customWidth="1"/>
    <col min="2059" max="2059" width="24.140625" style="2" customWidth="1"/>
    <col min="2060" max="2082" width="22.85546875" style="2" customWidth="1"/>
    <col min="2083" max="2083" width="12" style="2" customWidth="1"/>
    <col min="2084" max="2084" width="15.85546875" style="2" customWidth="1"/>
    <col min="2085" max="2085" width="11.140625" style="2" customWidth="1"/>
    <col min="2086" max="2086" width="12.42578125" style="2" customWidth="1"/>
    <col min="2087" max="2087" width="11" style="2" customWidth="1"/>
    <col min="2088" max="2088" width="12.42578125" style="2" customWidth="1"/>
    <col min="2089" max="2089" width="14.140625" style="2" customWidth="1"/>
    <col min="2090" max="2090" width="10.85546875" style="2" customWidth="1"/>
    <col min="2091" max="2091" width="15.5703125" style="2" customWidth="1"/>
    <col min="2092" max="2092" width="8.7109375" style="2" customWidth="1"/>
    <col min="2093" max="2304" width="9.140625" style="2"/>
    <col min="2305" max="2305" width="7.140625" style="2" customWidth="1"/>
    <col min="2306" max="2306" width="45.85546875" style="2" customWidth="1"/>
    <col min="2307" max="2314" width="22.85546875" style="2" customWidth="1"/>
    <col min="2315" max="2315" width="24.140625" style="2" customWidth="1"/>
    <col min="2316" max="2338" width="22.85546875" style="2" customWidth="1"/>
    <col min="2339" max="2339" width="12" style="2" customWidth="1"/>
    <col min="2340" max="2340" width="15.85546875" style="2" customWidth="1"/>
    <col min="2341" max="2341" width="11.140625" style="2" customWidth="1"/>
    <col min="2342" max="2342" width="12.42578125" style="2" customWidth="1"/>
    <col min="2343" max="2343" width="11" style="2" customWidth="1"/>
    <col min="2344" max="2344" width="12.42578125" style="2" customWidth="1"/>
    <col min="2345" max="2345" width="14.140625" style="2" customWidth="1"/>
    <col min="2346" max="2346" width="10.85546875" style="2" customWidth="1"/>
    <col min="2347" max="2347" width="15.5703125" style="2" customWidth="1"/>
    <col min="2348" max="2348" width="8.7109375" style="2" customWidth="1"/>
    <col min="2349" max="2560" width="9.140625" style="2"/>
    <col min="2561" max="2561" width="7.140625" style="2" customWidth="1"/>
    <col min="2562" max="2562" width="45.85546875" style="2" customWidth="1"/>
    <col min="2563" max="2570" width="22.85546875" style="2" customWidth="1"/>
    <col min="2571" max="2571" width="24.140625" style="2" customWidth="1"/>
    <col min="2572" max="2594" width="22.85546875" style="2" customWidth="1"/>
    <col min="2595" max="2595" width="12" style="2" customWidth="1"/>
    <col min="2596" max="2596" width="15.85546875" style="2" customWidth="1"/>
    <col min="2597" max="2597" width="11.140625" style="2" customWidth="1"/>
    <col min="2598" max="2598" width="12.42578125" style="2" customWidth="1"/>
    <col min="2599" max="2599" width="11" style="2" customWidth="1"/>
    <col min="2600" max="2600" width="12.42578125" style="2" customWidth="1"/>
    <col min="2601" max="2601" width="14.140625" style="2" customWidth="1"/>
    <col min="2602" max="2602" width="10.85546875" style="2" customWidth="1"/>
    <col min="2603" max="2603" width="15.5703125" style="2" customWidth="1"/>
    <col min="2604" max="2604" width="8.7109375" style="2" customWidth="1"/>
    <col min="2605" max="2816" width="9.140625" style="2"/>
    <col min="2817" max="2817" width="7.140625" style="2" customWidth="1"/>
    <col min="2818" max="2818" width="45.85546875" style="2" customWidth="1"/>
    <col min="2819" max="2826" width="22.85546875" style="2" customWidth="1"/>
    <col min="2827" max="2827" width="24.140625" style="2" customWidth="1"/>
    <col min="2828" max="2850" width="22.85546875" style="2" customWidth="1"/>
    <col min="2851" max="2851" width="12" style="2" customWidth="1"/>
    <col min="2852" max="2852" width="15.85546875" style="2" customWidth="1"/>
    <col min="2853" max="2853" width="11.140625" style="2" customWidth="1"/>
    <col min="2854" max="2854" width="12.42578125" style="2" customWidth="1"/>
    <col min="2855" max="2855" width="11" style="2" customWidth="1"/>
    <col min="2856" max="2856" width="12.42578125" style="2" customWidth="1"/>
    <col min="2857" max="2857" width="14.140625" style="2" customWidth="1"/>
    <col min="2858" max="2858" width="10.85546875" style="2" customWidth="1"/>
    <col min="2859" max="2859" width="15.5703125" style="2" customWidth="1"/>
    <col min="2860" max="2860" width="8.7109375" style="2" customWidth="1"/>
    <col min="2861" max="3072" width="9.140625" style="2"/>
    <col min="3073" max="3073" width="7.140625" style="2" customWidth="1"/>
    <col min="3074" max="3074" width="45.85546875" style="2" customWidth="1"/>
    <col min="3075" max="3082" width="22.85546875" style="2" customWidth="1"/>
    <col min="3083" max="3083" width="24.140625" style="2" customWidth="1"/>
    <col min="3084" max="3106" width="22.85546875" style="2" customWidth="1"/>
    <col min="3107" max="3107" width="12" style="2" customWidth="1"/>
    <col min="3108" max="3108" width="15.85546875" style="2" customWidth="1"/>
    <col min="3109" max="3109" width="11.140625" style="2" customWidth="1"/>
    <col min="3110" max="3110" width="12.42578125" style="2" customWidth="1"/>
    <col min="3111" max="3111" width="11" style="2" customWidth="1"/>
    <col min="3112" max="3112" width="12.42578125" style="2" customWidth="1"/>
    <col min="3113" max="3113" width="14.140625" style="2" customWidth="1"/>
    <col min="3114" max="3114" width="10.85546875" style="2" customWidth="1"/>
    <col min="3115" max="3115" width="15.5703125" style="2" customWidth="1"/>
    <col min="3116" max="3116" width="8.7109375" style="2" customWidth="1"/>
    <col min="3117" max="3328" width="9.140625" style="2"/>
    <col min="3329" max="3329" width="7.140625" style="2" customWidth="1"/>
    <col min="3330" max="3330" width="45.85546875" style="2" customWidth="1"/>
    <col min="3331" max="3338" width="22.85546875" style="2" customWidth="1"/>
    <col min="3339" max="3339" width="24.140625" style="2" customWidth="1"/>
    <col min="3340" max="3362" width="22.85546875" style="2" customWidth="1"/>
    <col min="3363" max="3363" width="12" style="2" customWidth="1"/>
    <col min="3364" max="3364" width="15.85546875" style="2" customWidth="1"/>
    <col min="3365" max="3365" width="11.140625" style="2" customWidth="1"/>
    <col min="3366" max="3366" width="12.42578125" style="2" customWidth="1"/>
    <col min="3367" max="3367" width="11" style="2" customWidth="1"/>
    <col min="3368" max="3368" width="12.42578125" style="2" customWidth="1"/>
    <col min="3369" max="3369" width="14.140625" style="2" customWidth="1"/>
    <col min="3370" max="3370" width="10.85546875" style="2" customWidth="1"/>
    <col min="3371" max="3371" width="15.5703125" style="2" customWidth="1"/>
    <col min="3372" max="3372" width="8.7109375" style="2" customWidth="1"/>
    <col min="3373" max="3584" width="9.140625" style="2"/>
    <col min="3585" max="3585" width="7.140625" style="2" customWidth="1"/>
    <col min="3586" max="3586" width="45.85546875" style="2" customWidth="1"/>
    <col min="3587" max="3594" width="22.85546875" style="2" customWidth="1"/>
    <col min="3595" max="3595" width="24.140625" style="2" customWidth="1"/>
    <col min="3596" max="3618" width="22.85546875" style="2" customWidth="1"/>
    <col min="3619" max="3619" width="12" style="2" customWidth="1"/>
    <col min="3620" max="3620" width="15.85546875" style="2" customWidth="1"/>
    <col min="3621" max="3621" width="11.140625" style="2" customWidth="1"/>
    <col min="3622" max="3622" width="12.42578125" style="2" customWidth="1"/>
    <col min="3623" max="3623" width="11" style="2" customWidth="1"/>
    <col min="3624" max="3624" width="12.42578125" style="2" customWidth="1"/>
    <col min="3625" max="3625" width="14.140625" style="2" customWidth="1"/>
    <col min="3626" max="3626" width="10.85546875" style="2" customWidth="1"/>
    <col min="3627" max="3627" width="15.5703125" style="2" customWidth="1"/>
    <col min="3628" max="3628" width="8.7109375" style="2" customWidth="1"/>
    <col min="3629" max="3840" width="9.140625" style="2"/>
    <col min="3841" max="3841" width="7.140625" style="2" customWidth="1"/>
    <col min="3842" max="3842" width="45.85546875" style="2" customWidth="1"/>
    <col min="3843" max="3850" width="22.85546875" style="2" customWidth="1"/>
    <col min="3851" max="3851" width="24.140625" style="2" customWidth="1"/>
    <col min="3852" max="3874" width="22.85546875" style="2" customWidth="1"/>
    <col min="3875" max="3875" width="12" style="2" customWidth="1"/>
    <col min="3876" max="3876" width="15.85546875" style="2" customWidth="1"/>
    <col min="3877" max="3877" width="11.140625" style="2" customWidth="1"/>
    <col min="3878" max="3878" width="12.42578125" style="2" customWidth="1"/>
    <col min="3879" max="3879" width="11" style="2" customWidth="1"/>
    <col min="3880" max="3880" width="12.42578125" style="2" customWidth="1"/>
    <col min="3881" max="3881" width="14.140625" style="2" customWidth="1"/>
    <col min="3882" max="3882" width="10.85546875" style="2" customWidth="1"/>
    <col min="3883" max="3883" width="15.5703125" style="2" customWidth="1"/>
    <col min="3884" max="3884" width="8.7109375" style="2" customWidth="1"/>
    <col min="3885" max="4096" width="9.140625" style="2"/>
    <col min="4097" max="4097" width="7.140625" style="2" customWidth="1"/>
    <col min="4098" max="4098" width="45.85546875" style="2" customWidth="1"/>
    <col min="4099" max="4106" width="22.85546875" style="2" customWidth="1"/>
    <col min="4107" max="4107" width="24.140625" style="2" customWidth="1"/>
    <col min="4108" max="4130" width="22.85546875" style="2" customWidth="1"/>
    <col min="4131" max="4131" width="12" style="2" customWidth="1"/>
    <col min="4132" max="4132" width="15.85546875" style="2" customWidth="1"/>
    <col min="4133" max="4133" width="11.140625" style="2" customWidth="1"/>
    <col min="4134" max="4134" width="12.42578125" style="2" customWidth="1"/>
    <col min="4135" max="4135" width="11" style="2" customWidth="1"/>
    <col min="4136" max="4136" width="12.42578125" style="2" customWidth="1"/>
    <col min="4137" max="4137" width="14.140625" style="2" customWidth="1"/>
    <col min="4138" max="4138" width="10.85546875" style="2" customWidth="1"/>
    <col min="4139" max="4139" width="15.5703125" style="2" customWidth="1"/>
    <col min="4140" max="4140" width="8.7109375" style="2" customWidth="1"/>
    <col min="4141" max="4352" width="9.140625" style="2"/>
    <col min="4353" max="4353" width="7.140625" style="2" customWidth="1"/>
    <col min="4354" max="4354" width="45.85546875" style="2" customWidth="1"/>
    <col min="4355" max="4362" width="22.85546875" style="2" customWidth="1"/>
    <col min="4363" max="4363" width="24.140625" style="2" customWidth="1"/>
    <col min="4364" max="4386" width="22.85546875" style="2" customWidth="1"/>
    <col min="4387" max="4387" width="12" style="2" customWidth="1"/>
    <col min="4388" max="4388" width="15.85546875" style="2" customWidth="1"/>
    <col min="4389" max="4389" width="11.140625" style="2" customWidth="1"/>
    <col min="4390" max="4390" width="12.42578125" style="2" customWidth="1"/>
    <col min="4391" max="4391" width="11" style="2" customWidth="1"/>
    <col min="4392" max="4392" width="12.42578125" style="2" customWidth="1"/>
    <col min="4393" max="4393" width="14.140625" style="2" customWidth="1"/>
    <col min="4394" max="4394" width="10.85546875" style="2" customWidth="1"/>
    <col min="4395" max="4395" width="15.5703125" style="2" customWidth="1"/>
    <col min="4396" max="4396" width="8.7109375" style="2" customWidth="1"/>
    <col min="4397" max="4608" width="9.140625" style="2"/>
    <col min="4609" max="4609" width="7.140625" style="2" customWidth="1"/>
    <col min="4610" max="4610" width="45.85546875" style="2" customWidth="1"/>
    <col min="4611" max="4618" width="22.85546875" style="2" customWidth="1"/>
    <col min="4619" max="4619" width="24.140625" style="2" customWidth="1"/>
    <col min="4620" max="4642" width="22.85546875" style="2" customWidth="1"/>
    <col min="4643" max="4643" width="12" style="2" customWidth="1"/>
    <col min="4644" max="4644" width="15.85546875" style="2" customWidth="1"/>
    <col min="4645" max="4645" width="11.140625" style="2" customWidth="1"/>
    <col min="4646" max="4646" width="12.42578125" style="2" customWidth="1"/>
    <col min="4647" max="4647" width="11" style="2" customWidth="1"/>
    <col min="4648" max="4648" width="12.42578125" style="2" customWidth="1"/>
    <col min="4649" max="4649" width="14.140625" style="2" customWidth="1"/>
    <col min="4650" max="4650" width="10.85546875" style="2" customWidth="1"/>
    <col min="4651" max="4651" width="15.5703125" style="2" customWidth="1"/>
    <col min="4652" max="4652" width="8.7109375" style="2" customWidth="1"/>
    <col min="4653" max="4864" width="9.140625" style="2"/>
    <col min="4865" max="4865" width="7.140625" style="2" customWidth="1"/>
    <col min="4866" max="4866" width="45.85546875" style="2" customWidth="1"/>
    <col min="4867" max="4874" width="22.85546875" style="2" customWidth="1"/>
    <col min="4875" max="4875" width="24.140625" style="2" customWidth="1"/>
    <col min="4876" max="4898" width="22.85546875" style="2" customWidth="1"/>
    <col min="4899" max="4899" width="12" style="2" customWidth="1"/>
    <col min="4900" max="4900" width="15.85546875" style="2" customWidth="1"/>
    <col min="4901" max="4901" width="11.140625" style="2" customWidth="1"/>
    <col min="4902" max="4902" width="12.42578125" style="2" customWidth="1"/>
    <col min="4903" max="4903" width="11" style="2" customWidth="1"/>
    <col min="4904" max="4904" width="12.42578125" style="2" customWidth="1"/>
    <col min="4905" max="4905" width="14.140625" style="2" customWidth="1"/>
    <col min="4906" max="4906" width="10.85546875" style="2" customWidth="1"/>
    <col min="4907" max="4907" width="15.5703125" style="2" customWidth="1"/>
    <col min="4908" max="4908" width="8.7109375" style="2" customWidth="1"/>
    <col min="4909" max="5120" width="9.140625" style="2"/>
    <col min="5121" max="5121" width="7.140625" style="2" customWidth="1"/>
    <col min="5122" max="5122" width="45.85546875" style="2" customWidth="1"/>
    <col min="5123" max="5130" width="22.85546875" style="2" customWidth="1"/>
    <col min="5131" max="5131" width="24.140625" style="2" customWidth="1"/>
    <col min="5132" max="5154" width="22.85546875" style="2" customWidth="1"/>
    <col min="5155" max="5155" width="12" style="2" customWidth="1"/>
    <col min="5156" max="5156" width="15.85546875" style="2" customWidth="1"/>
    <col min="5157" max="5157" width="11.140625" style="2" customWidth="1"/>
    <col min="5158" max="5158" width="12.42578125" style="2" customWidth="1"/>
    <col min="5159" max="5159" width="11" style="2" customWidth="1"/>
    <col min="5160" max="5160" width="12.42578125" style="2" customWidth="1"/>
    <col min="5161" max="5161" width="14.140625" style="2" customWidth="1"/>
    <col min="5162" max="5162" width="10.85546875" style="2" customWidth="1"/>
    <col min="5163" max="5163" width="15.5703125" style="2" customWidth="1"/>
    <col min="5164" max="5164" width="8.7109375" style="2" customWidth="1"/>
    <col min="5165" max="5376" width="9.140625" style="2"/>
    <col min="5377" max="5377" width="7.140625" style="2" customWidth="1"/>
    <col min="5378" max="5378" width="45.85546875" style="2" customWidth="1"/>
    <col min="5379" max="5386" width="22.85546875" style="2" customWidth="1"/>
    <col min="5387" max="5387" width="24.140625" style="2" customWidth="1"/>
    <col min="5388" max="5410" width="22.85546875" style="2" customWidth="1"/>
    <col min="5411" max="5411" width="12" style="2" customWidth="1"/>
    <col min="5412" max="5412" width="15.85546875" style="2" customWidth="1"/>
    <col min="5413" max="5413" width="11.140625" style="2" customWidth="1"/>
    <col min="5414" max="5414" width="12.42578125" style="2" customWidth="1"/>
    <col min="5415" max="5415" width="11" style="2" customWidth="1"/>
    <col min="5416" max="5416" width="12.42578125" style="2" customWidth="1"/>
    <col min="5417" max="5417" width="14.140625" style="2" customWidth="1"/>
    <col min="5418" max="5418" width="10.85546875" style="2" customWidth="1"/>
    <col min="5419" max="5419" width="15.5703125" style="2" customWidth="1"/>
    <col min="5420" max="5420" width="8.7109375" style="2" customWidth="1"/>
    <col min="5421" max="5632" width="9.140625" style="2"/>
    <col min="5633" max="5633" width="7.140625" style="2" customWidth="1"/>
    <col min="5634" max="5634" width="45.85546875" style="2" customWidth="1"/>
    <col min="5635" max="5642" width="22.85546875" style="2" customWidth="1"/>
    <col min="5643" max="5643" width="24.140625" style="2" customWidth="1"/>
    <col min="5644" max="5666" width="22.85546875" style="2" customWidth="1"/>
    <col min="5667" max="5667" width="12" style="2" customWidth="1"/>
    <col min="5668" max="5668" width="15.85546875" style="2" customWidth="1"/>
    <col min="5669" max="5669" width="11.140625" style="2" customWidth="1"/>
    <col min="5670" max="5670" width="12.42578125" style="2" customWidth="1"/>
    <col min="5671" max="5671" width="11" style="2" customWidth="1"/>
    <col min="5672" max="5672" width="12.42578125" style="2" customWidth="1"/>
    <col min="5673" max="5673" width="14.140625" style="2" customWidth="1"/>
    <col min="5674" max="5674" width="10.85546875" style="2" customWidth="1"/>
    <col min="5675" max="5675" width="15.5703125" style="2" customWidth="1"/>
    <col min="5676" max="5676" width="8.7109375" style="2" customWidth="1"/>
    <col min="5677" max="5888" width="9.140625" style="2"/>
    <col min="5889" max="5889" width="7.140625" style="2" customWidth="1"/>
    <col min="5890" max="5890" width="45.85546875" style="2" customWidth="1"/>
    <col min="5891" max="5898" width="22.85546875" style="2" customWidth="1"/>
    <col min="5899" max="5899" width="24.140625" style="2" customWidth="1"/>
    <col min="5900" max="5922" width="22.85546875" style="2" customWidth="1"/>
    <col min="5923" max="5923" width="12" style="2" customWidth="1"/>
    <col min="5924" max="5924" width="15.85546875" style="2" customWidth="1"/>
    <col min="5925" max="5925" width="11.140625" style="2" customWidth="1"/>
    <col min="5926" max="5926" width="12.42578125" style="2" customWidth="1"/>
    <col min="5927" max="5927" width="11" style="2" customWidth="1"/>
    <col min="5928" max="5928" width="12.42578125" style="2" customWidth="1"/>
    <col min="5929" max="5929" width="14.140625" style="2" customWidth="1"/>
    <col min="5930" max="5930" width="10.85546875" style="2" customWidth="1"/>
    <col min="5931" max="5931" width="15.5703125" style="2" customWidth="1"/>
    <col min="5932" max="5932" width="8.7109375" style="2" customWidth="1"/>
    <col min="5933" max="6144" width="9.140625" style="2"/>
    <col min="6145" max="6145" width="7.140625" style="2" customWidth="1"/>
    <col min="6146" max="6146" width="45.85546875" style="2" customWidth="1"/>
    <col min="6147" max="6154" width="22.85546875" style="2" customWidth="1"/>
    <col min="6155" max="6155" width="24.140625" style="2" customWidth="1"/>
    <col min="6156" max="6178" width="22.85546875" style="2" customWidth="1"/>
    <col min="6179" max="6179" width="12" style="2" customWidth="1"/>
    <col min="6180" max="6180" width="15.85546875" style="2" customWidth="1"/>
    <col min="6181" max="6181" width="11.140625" style="2" customWidth="1"/>
    <col min="6182" max="6182" width="12.42578125" style="2" customWidth="1"/>
    <col min="6183" max="6183" width="11" style="2" customWidth="1"/>
    <col min="6184" max="6184" width="12.42578125" style="2" customWidth="1"/>
    <col min="6185" max="6185" width="14.140625" style="2" customWidth="1"/>
    <col min="6186" max="6186" width="10.85546875" style="2" customWidth="1"/>
    <col min="6187" max="6187" width="15.5703125" style="2" customWidth="1"/>
    <col min="6188" max="6188" width="8.7109375" style="2" customWidth="1"/>
    <col min="6189" max="6400" width="9.140625" style="2"/>
    <col min="6401" max="6401" width="7.140625" style="2" customWidth="1"/>
    <col min="6402" max="6402" width="45.85546875" style="2" customWidth="1"/>
    <col min="6403" max="6410" width="22.85546875" style="2" customWidth="1"/>
    <col min="6411" max="6411" width="24.140625" style="2" customWidth="1"/>
    <col min="6412" max="6434" width="22.85546875" style="2" customWidth="1"/>
    <col min="6435" max="6435" width="12" style="2" customWidth="1"/>
    <col min="6436" max="6436" width="15.85546875" style="2" customWidth="1"/>
    <col min="6437" max="6437" width="11.140625" style="2" customWidth="1"/>
    <col min="6438" max="6438" width="12.42578125" style="2" customWidth="1"/>
    <col min="6439" max="6439" width="11" style="2" customWidth="1"/>
    <col min="6440" max="6440" width="12.42578125" style="2" customWidth="1"/>
    <col min="6441" max="6441" width="14.140625" style="2" customWidth="1"/>
    <col min="6442" max="6442" width="10.85546875" style="2" customWidth="1"/>
    <col min="6443" max="6443" width="15.5703125" style="2" customWidth="1"/>
    <col min="6444" max="6444" width="8.7109375" style="2" customWidth="1"/>
    <col min="6445" max="6656" width="9.140625" style="2"/>
    <col min="6657" max="6657" width="7.140625" style="2" customWidth="1"/>
    <col min="6658" max="6658" width="45.85546875" style="2" customWidth="1"/>
    <col min="6659" max="6666" width="22.85546875" style="2" customWidth="1"/>
    <col min="6667" max="6667" width="24.140625" style="2" customWidth="1"/>
    <col min="6668" max="6690" width="22.85546875" style="2" customWidth="1"/>
    <col min="6691" max="6691" width="12" style="2" customWidth="1"/>
    <col min="6692" max="6692" width="15.85546875" style="2" customWidth="1"/>
    <col min="6693" max="6693" width="11.140625" style="2" customWidth="1"/>
    <col min="6694" max="6694" width="12.42578125" style="2" customWidth="1"/>
    <col min="6695" max="6695" width="11" style="2" customWidth="1"/>
    <col min="6696" max="6696" width="12.42578125" style="2" customWidth="1"/>
    <col min="6697" max="6697" width="14.140625" style="2" customWidth="1"/>
    <col min="6698" max="6698" width="10.85546875" style="2" customWidth="1"/>
    <col min="6699" max="6699" width="15.5703125" style="2" customWidth="1"/>
    <col min="6700" max="6700" width="8.7109375" style="2" customWidth="1"/>
    <col min="6701" max="6912" width="9.140625" style="2"/>
    <col min="6913" max="6913" width="7.140625" style="2" customWidth="1"/>
    <col min="6914" max="6914" width="45.85546875" style="2" customWidth="1"/>
    <col min="6915" max="6922" width="22.85546875" style="2" customWidth="1"/>
    <col min="6923" max="6923" width="24.140625" style="2" customWidth="1"/>
    <col min="6924" max="6946" width="22.85546875" style="2" customWidth="1"/>
    <col min="6947" max="6947" width="12" style="2" customWidth="1"/>
    <col min="6948" max="6948" width="15.85546875" style="2" customWidth="1"/>
    <col min="6949" max="6949" width="11.140625" style="2" customWidth="1"/>
    <col min="6950" max="6950" width="12.42578125" style="2" customWidth="1"/>
    <col min="6951" max="6951" width="11" style="2" customWidth="1"/>
    <col min="6952" max="6952" width="12.42578125" style="2" customWidth="1"/>
    <col min="6953" max="6953" width="14.140625" style="2" customWidth="1"/>
    <col min="6954" max="6954" width="10.85546875" style="2" customWidth="1"/>
    <col min="6955" max="6955" width="15.5703125" style="2" customWidth="1"/>
    <col min="6956" max="6956" width="8.7109375" style="2" customWidth="1"/>
    <col min="6957" max="7168" width="9.140625" style="2"/>
    <col min="7169" max="7169" width="7.140625" style="2" customWidth="1"/>
    <col min="7170" max="7170" width="45.85546875" style="2" customWidth="1"/>
    <col min="7171" max="7178" width="22.85546875" style="2" customWidth="1"/>
    <col min="7179" max="7179" width="24.140625" style="2" customWidth="1"/>
    <col min="7180" max="7202" width="22.85546875" style="2" customWidth="1"/>
    <col min="7203" max="7203" width="12" style="2" customWidth="1"/>
    <col min="7204" max="7204" width="15.85546875" style="2" customWidth="1"/>
    <col min="7205" max="7205" width="11.140625" style="2" customWidth="1"/>
    <col min="7206" max="7206" width="12.42578125" style="2" customWidth="1"/>
    <col min="7207" max="7207" width="11" style="2" customWidth="1"/>
    <col min="7208" max="7208" width="12.42578125" style="2" customWidth="1"/>
    <col min="7209" max="7209" width="14.140625" style="2" customWidth="1"/>
    <col min="7210" max="7210" width="10.85546875" style="2" customWidth="1"/>
    <col min="7211" max="7211" width="15.5703125" style="2" customWidth="1"/>
    <col min="7212" max="7212" width="8.7109375" style="2" customWidth="1"/>
    <col min="7213" max="7424" width="9.140625" style="2"/>
    <col min="7425" max="7425" width="7.140625" style="2" customWidth="1"/>
    <col min="7426" max="7426" width="45.85546875" style="2" customWidth="1"/>
    <col min="7427" max="7434" width="22.85546875" style="2" customWidth="1"/>
    <col min="7435" max="7435" width="24.140625" style="2" customWidth="1"/>
    <col min="7436" max="7458" width="22.85546875" style="2" customWidth="1"/>
    <col min="7459" max="7459" width="12" style="2" customWidth="1"/>
    <col min="7460" max="7460" width="15.85546875" style="2" customWidth="1"/>
    <col min="7461" max="7461" width="11.140625" style="2" customWidth="1"/>
    <col min="7462" max="7462" width="12.42578125" style="2" customWidth="1"/>
    <col min="7463" max="7463" width="11" style="2" customWidth="1"/>
    <col min="7464" max="7464" width="12.42578125" style="2" customWidth="1"/>
    <col min="7465" max="7465" width="14.140625" style="2" customWidth="1"/>
    <col min="7466" max="7466" width="10.85546875" style="2" customWidth="1"/>
    <col min="7467" max="7467" width="15.5703125" style="2" customWidth="1"/>
    <col min="7468" max="7468" width="8.7109375" style="2" customWidth="1"/>
    <col min="7469" max="7680" width="9.140625" style="2"/>
    <col min="7681" max="7681" width="7.140625" style="2" customWidth="1"/>
    <col min="7682" max="7682" width="45.85546875" style="2" customWidth="1"/>
    <col min="7683" max="7690" width="22.85546875" style="2" customWidth="1"/>
    <col min="7691" max="7691" width="24.140625" style="2" customWidth="1"/>
    <col min="7692" max="7714" width="22.85546875" style="2" customWidth="1"/>
    <col min="7715" max="7715" width="12" style="2" customWidth="1"/>
    <col min="7716" max="7716" width="15.85546875" style="2" customWidth="1"/>
    <col min="7717" max="7717" width="11.140625" style="2" customWidth="1"/>
    <col min="7718" max="7718" width="12.42578125" style="2" customWidth="1"/>
    <col min="7719" max="7719" width="11" style="2" customWidth="1"/>
    <col min="7720" max="7720" width="12.42578125" style="2" customWidth="1"/>
    <col min="7721" max="7721" width="14.140625" style="2" customWidth="1"/>
    <col min="7722" max="7722" width="10.85546875" style="2" customWidth="1"/>
    <col min="7723" max="7723" width="15.5703125" style="2" customWidth="1"/>
    <col min="7724" max="7724" width="8.7109375" style="2" customWidth="1"/>
    <col min="7725" max="7936" width="9.140625" style="2"/>
    <col min="7937" max="7937" width="7.140625" style="2" customWidth="1"/>
    <col min="7938" max="7938" width="45.85546875" style="2" customWidth="1"/>
    <col min="7939" max="7946" width="22.85546875" style="2" customWidth="1"/>
    <col min="7947" max="7947" width="24.140625" style="2" customWidth="1"/>
    <col min="7948" max="7970" width="22.85546875" style="2" customWidth="1"/>
    <col min="7971" max="7971" width="12" style="2" customWidth="1"/>
    <col min="7972" max="7972" width="15.85546875" style="2" customWidth="1"/>
    <col min="7973" max="7973" width="11.140625" style="2" customWidth="1"/>
    <col min="7974" max="7974" width="12.42578125" style="2" customWidth="1"/>
    <col min="7975" max="7975" width="11" style="2" customWidth="1"/>
    <col min="7976" max="7976" width="12.42578125" style="2" customWidth="1"/>
    <col min="7977" max="7977" width="14.140625" style="2" customWidth="1"/>
    <col min="7978" max="7978" width="10.85546875" style="2" customWidth="1"/>
    <col min="7979" max="7979" width="15.5703125" style="2" customWidth="1"/>
    <col min="7980" max="7980" width="8.7109375" style="2" customWidth="1"/>
    <col min="7981" max="8192" width="9.140625" style="2"/>
    <col min="8193" max="8193" width="7.140625" style="2" customWidth="1"/>
    <col min="8194" max="8194" width="45.85546875" style="2" customWidth="1"/>
    <col min="8195" max="8202" width="22.85546875" style="2" customWidth="1"/>
    <col min="8203" max="8203" width="24.140625" style="2" customWidth="1"/>
    <col min="8204" max="8226" width="22.85546875" style="2" customWidth="1"/>
    <col min="8227" max="8227" width="12" style="2" customWidth="1"/>
    <col min="8228" max="8228" width="15.85546875" style="2" customWidth="1"/>
    <col min="8229" max="8229" width="11.140625" style="2" customWidth="1"/>
    <col min="8230" max="8230" width="12.42578125" style="2" customWidth="1"/>
    <col min="8231" max="8231" width="11" style="2" customWidth="1"/>
    <col min="8232" max="8232" width="12.42578125" style="2" customWidth="1"/>
    <col min="8233" max="8233" width="14.140625" style="2" customWidth="1"/>
    <col min="8234" max="8234" width="10.85546875" style="2" customWidth="1"/>
    <col min="8235" max="8235" width="15.5703125" style="2" customWidth="1"/>
    <col min="8236" max="8236" width="8.7109375" style="2" customWidth="1"/>
    <col min="8237" max="8448" width="9.140625" style="2"/>
    <col min="8449" max="8449" width="7.140625" style="2" customWidth="1"/>
    <col min="8450" max="8450" width="45.85546875" style="2" customWidth="1"/>
    <col min="8451" max="8458" width="22.85546875" style="2" customWidth="1"/>
    <col min="8459" max="8459" width="24.140625" style="2" customWidth="1"/>
    <col min="8460" max="8482" width="22.85546875" style="2" customWidth="1"/>
    <col min="8483" max="8483" width="12" style="2" customWidth="1"/>
    <col min="8484" max="8484" width="15.85546875" style="2" customWidth="1"/>
    <col min="8485" max="8485" width="11.140625" style="2" customWidth="1"/>
    <col min="8486" max="8486" width="12.42578125" style="2" customWidth="1"/>
    <col min="8487" max="8487" width="11" style="2" customWidth="1"/>
    <col min="8488" max="8488" width="12.42578125" style="2" customWidth="1"/>
    <col min="8489" max="8489" width="14.140625" style="2" customWidth="1"/>
    <col min="8490" max="8490" width="10.85546875" style="2" customWidth="1"/>
    <col min="8491" max="8491" width="15.5703125" style="2" customWidth="1"/>
    <col min="8492" max="8492" width="8.7109375" style="2" customWidth="1"/>
    <col min="8493" max="8704" width="9.140625" style="2"/>
    <col min="8705" max="8705" width="7.140625" style="2" customWidth="1"/>
    <col min="8706" max="8706" width="45.85546875" style="2" customWidth="1"/>
    <col min="8707" max="8714" width="22.85546875" style="2" customWidth="1"/>
    <col min="8715" max="8715" width="24.140625" style="2" customWidth="1"/>
    <col min="8716" max="8738" width="22.85546875" style="2" customWidth="1"/>
    <col min="8739" max="8739" width="12" style="2" customWidth="1"/>
    <col min="8740" max="8740" width="15.85546875" style="2" customWidth="1"/>
    <col min="8741" max="8741" width="11.140625" style="2" customWidth="1"/>
    <col min="8742" max="8742" width="12.42578125" style="2" customWidth="1"/>
    <col min="8743" max="8743" width="11" style="2" customWidth="1"/>
    <col min="8744" max="8744" width="12.42578125" style="2" customWidth="1"/>
    <col min="8745" max="8745" width="14.140625" style="2" customWidth="1"/>
    <col min="8746" max="8746" width="10.85546875" style="2" customWidth="1"/>
    <col min="8747" max="8747" width="15.5703125" style="2" customWidth="1"/>
    <col min="8748" max="8748" width="8.7109375" style="2" customWidth="1"/>
    <col min="8749" max="8960" width="9.140625" style="2"/>
    <col min="8961" max="8961" width="7.140625" style="2" customWidth="1"/>
    <col min="8962" max="8962" width="45.85546875" style="2" customWidth="1"/>
    <col min="8963" max="8970" width="22.85546875" style="2" customWidth="1"/>
    <col min="8971" max="8971" width="24.140625" style="2" customWidth="1"/>
    <col min="8972" max="8994" width="22.85546875" style="2" customWidth="1"/>
    <col min="8995" max="8995" width="12" style="2" customWidth="1"/>
    <col min="8996" max="8996" width="15.85546875" style="2" customWidth="1"/>
    <col min="8997" max="8997" width="11.140625" style="2" customWidth="1"/>
    <col min="8998" max="8998" width="12.42578125" style="2" customWidth="1"/>
    <col min="8999" max="8999" width="11" style="2" customWidth="1"/>
    <col min="9000" max="9000" width="12.42578125" style="2" customWidth="1"/>
    <col min="9001" max="9001" width="14.140625" style="2" customWidth="1"/>
    <col min="9002" max="9002" width="10.85546875" style="2" customWidth="1"/>
    <col min="9003" max="9003" width="15.5703125" style="2" customWidth="1"/>
    <col min="9004" max="9004" width="8.7109375" style="2" customWidth="1"/>
    <col min="9005" max="9216" width="9.140625" style="2"/>
    <col min="9217" max="9217" width="7.140625" style="2" customWidth="1"/>
    <col min="9218" max="9218" width="45.85546875" style="2" customWidth="1"/>
    <col min="9219" max="9226" width="22.85546875" style="2" customWidth="1"/>
    <col min="9227" max="9227" width="24.140625" style="2" customWidth="1"/>
    <col min="9228" max="9250" width="22.85546875" style="2" customWidth="1"/>
    <col min="9251" max="9251" width="12" style="2" customWidth="1"/>
    <col min="9252" max="9252" width="15.85546875" style="2" customWidth="1"/>
    <col min="9253" max="9253" width="11.140625" style="2" customWidth="1"/>
    <col min="9254" max="9254" width="12.42578125" style="2" customWidth="1"/>
    <col min="9255" max="9255" width="11" style="2" customWidth="1"/>
    <col min="9256" max="9256" width="12.42578125" style="2" customWidth="1"/>
    <col min="9257" max="9257" width="14.140625" style="2" customWidth="1"/>
    <col min="9258" max="9258" width="10.85546875" style="2" customWidth="1"/>
    <col min="9259" max="9259" width="15.5703125" style="2" customWidth="1"/>
    <col min="9260" max="9260" width="8.7109375" style="2" customWidth="1"/>
    <col min="9261" max="9472" width="9.140625" style="2"/>
    <col min="9473" max="9473" width="7.140625" style="2" customWidth="1"/>
    <col min="9474" max="9474" width="45.85546875" style="2" customWidth="1"/>
    <col min="9475" max="9482" width="22.85546875" style="2" customWidth="1"/>
    <col min="9483" max="9483" width="24.140625" style="2" customWidth="1"/>
    <col min="9484" max="9506" width="22.85546875" style="2" customWidth="1"/>
    <col min="9507" max="9507" width="12" style="2" customWidth="1"/>
    <col min="9508" max="9508" width="15.85546875" style="2" customWidth="1"/>
    <col min="9509" max="9509" width="11.140625" style="2" customWidth="1"/>
    <col min="9510" max="9510" width="12.42578125" style="2" customWidth="1"/>
    <col min="9511" max="9511" width="11" style="2" customWidth="1"/>
    <col min="9512" max="9512" width="12.42578125" style="2" customWidth="1"/>
    <col min="9513" max="9513" width="14.140625" style="2" customWidth="1"/>
    <col min="9514" max="9514" width="10.85546875" style="2" customWidth="1"/>
    <col min="9515" max="9515" width="15.5703125" style="2" customWidth="1"/>
    <col min="9516" max="9516" width="8.7109375" style="2" customWidth="1"/>
    <col min="9517" max="9728" width="9.140625" style="2"/>
    <col min="9729" max="9729" width="7.140625" style="2" customWidth="1"/>
    <col min="9730" max="9730" width="45.85546875" style="2" customWidth="1"/>
    <col min="9731" max="9738" width="22.85546875" style="2" customWidth="1"/>
    <col min="9739" max="9739" width="24.140625" style="2" customWidth="1"/>
    <col min="9740" max="9762" width="22.85546875" style="2" customWidth="1"/>
    <col min="9763" max="9763" width="12" style="2" customWidth="1"/>
    <col min="9764" max="9764" width="15.85546875" style="2" customWidth="1"/>
    <col min="9765" max="9765" width="11.140625" style="2" customWidth="1"/>
    <col min="9766" max="9766" width="12.42578125" style="2" customWidth="1"/>
    <col min="9767" max="9767" width="11" style="2" customWidth="1"/>
    <col min="9768" max="9768" width="12.42578125" style="2" customWidth="1"/>
    <col min="9769" max="9769" width="14.140625" style="2" customWidth="1"/>
    <col min="9770" max="9770" width="10.85546875" style="2" customWidth="1"/>
    <col min="9771" max="9771" width="15.5703125" style="2" customWidth="1"/>
    <col min="9772" max="9772" width="8.7109375" style="2" customWidth="1"/>
    <col min="9773" max="9984" width="9.140625" style="2"/>
    <col min="9985" max="9985" width="7.140625" style="2" customWidth="1"/>
    <col min="9986" max="9986" width="45.85546875" style="2" customWidth="1"/>
    <col min="9987" max="9994" width="22.85546875" style="2" customWidth="1"/>
    <col min="9995" max="9995" width="24.140625" style="2" customWidth="1"/>
    <col min="9996" max="10018" width="22.85546875" style="2" customWidth="1"/>
    <col min="10019" max="10019" width="12" style="2" customWidth="1"/>
    <col min="10020" max="10020" width="15.85546875" style="2" customWidth="1"/>
    <col min="10021" max="10021" width="11.140625" style="2" customWidth="1"/>
    <col min="10022" max="10022" width="12.42578125" style="2" customWidth="1"/>
    <col min="10023" max="10023" width="11" style="2" customWidth="1"/>
    <col min="10024" max="10024" width="12.42578125" style="2" customWidth="1"/>
    <col min="10025" max="10025" width="14.140625" style="2" customWidth="1"/>
    <col min="10026" max="10026" width="10.85546875" style="2" customWidth="1"/>
    <col min="10027" max="10027" width="15.5703125" style="2" customWidth="1"/>
    <col min="10028" max="10028" width="8.7109375" style="2" customWidth="1"/>
    <col min="10029" max="10240" width="9.140625" style="2"/>
    <col min="10241" max="10241" width="7.140625" style="2" customWidth="1"/>
    <col min="10242" max="10242" width="45.85546875" style="2" customWidth="1"/>
    <col min="10243" max="10250" width="22.85546875" style="2" customWidth="1"/>
    <col min="10251" max="10251" width="24.140625" style="2" customWidth="1"/>
    <col min="10252" max="10274" width="22.85546875" style="2" customWidth="1"/>
    <col min="10275" max="10275" width="12" style="2" customWidth="1"/>
    <col min="10276" max="10276" width="15.85546875" style="2" customWidth="1"/>
    <col min="10277" max="10277" width="11.140625" style="2" customWidth="1"/>
    <col min="10278" max="10278" width="12.42578125" style="2" customWidth="1"/>
    <col min="10279" max="10279" width="11" style="2" customWidth="1"/>
    <col min="10280" max="10280" width="12.42578125" style="2" customWidth="1"/>
    <col min="10281" max="10281" width="14.140625" style="2" customWidth="1"/>
    <col min="10282" max="10282" width="10.85546875" style="2" customWidth="1"/>
    <col min="10283" max="10283" width="15.5703125" style="2" customWidth="1"/>
    <col min="10284" max="10284" width="8.7109375" style="2" customWidth="1"/>
    <col min="10285" max="10496" width="9.140625" style="2"/>
    <col min="10497" max="10497" width="7.140625" style="2" customWidth="1"/>
    <col min="10498" max="10498" width="45.85546875" style="2" customWidth="1"/>
    <col min="10499" max="10506" width="22.85546875" style="2" customWidth="1"/>
    <col min="10507" max="10507" width="24.140625" style="2" customWidth="1"/>
    <col min="10508" max="10530" width="22.85546875" style="2" customWidth="1"/>
    <col min="10531" max="10531" width="12" style="2" customWidth="1"/>
    <col min="10532" max="10532" width="15.85546875" style="2" customWidth="1"/>
    <col min="10533" max="10533" width="11.140625" style="2" customWidth="1"/>
    <col min="10534" max="10534" width="12.42578125" style="2" customWidth="1"/>
    <col min="10535" max="10535" width="11" style="2" customWidth="1"/>
    <col min="10536" max="10536" width="12.42578125" style="2" customWidth="1"/>
    <col min="10537" max="10537" width="14.140625" style="2" customWidth="1"/>
    <col min="10538" max="10538" width="10.85546875" style="2" customWidth="1"/>
    <col min="10539" max="10539" width="15.5703125" style="2" customWidth="1"/>
    <col min="10540" max="10540" width="8.7109375" style="2" customWidth="1"/>
    <col min="10541" max="10752" width="9.140625" style="2"/>
    <col min="10753" max="10753" width="7.140625" style="2" customWidth="1"/>
    <col min="10754" max="10754" width="45.85546875" style="2" customWidth="1"/>
    <col min="10755" max="10762" width="22.85546875" style="2" customWidth="1"/>
    <col min="10763" max="10763" width="24.140625" style="2" customWidth="1"/>
    <col min="10764" max="10786" width="22.85546875" style="2" customWidth="1"/>
    <col min="10787" max="10787" width="12" style="2" customWidth="1"/>
    <col min="10788" max="10788" width="15.85546875" style="2" customWidth="1"/>
    <col min="10789" max="10789" width="11.140625" style="2" customWidth="1"/>
    <col min="10790" max="10790" width="12.42578125" style="2" customWidth="1"/>
    <col min="10791" max="10791" width="11" style="2" customWidth="1"/>
    <col min="10792" max="10792" width="12.42578125" style="2" customWidth="1"/>
    <col min="10793" max="10793" width="14.140625" style="2" customWidth="1"/>
    <col min="10794" max="10794" width="10.85546875" style="2" customWidth="1"/>
    <col min="10795" max="10795" width="15.5703125" style="2" customWidth="1"/>
    <col min="10796" max="10796" width="8.7109375" style="2" customWidth="1"/>
    <col min="10797" max="11008" width="9.140625" style="2"/>
    <col min="11009" max="11009" width="7.140625" style="2" customWidth="1"/>
    <col min="11010" max="11010" width="45.85546875" style="2" customWidth="1"/>
    <col min="11011" max="11018" width="22.85546875" style="2" customWidth="1"/>
    <col min="11019" max="11019" width="24.140625" style="2" customWidth="1"/>
    <col min="11020" max="11042" width="22.85546875" style="2" customWidth="1"/>
    <col min="11043" max="11043" width="12" style="2" customWidth="1"/>
    <col min="11044" max="11044" width="15.85546875" style="2" customWidth="1"/>
    <col min="11045" max="11045" width="11.140625" style="2" customWidth="1"/>
    <col min="11046" max="11046" width="12.42578125" style="2" customWidth="1"/>
    <col min="11047" max="11047" width="11" style="2" customWidth="1"/>
    <col min="11048" max="11048" width="12.42578125" style="2" customWidth="1"/>
    <col min="11049" max="11049" width="14.140625" style="2" customWidth="1"/>
    <col min="11050" max="11050" width="10.85546875" style="2" customWidth="1"/>
    <col min="11051" max="11051" width="15.5703125" style="2" customWidth="1"/>
    <col min="11052" max="11052" width="8.7109375" style="2" customWidth="1"/>
    <col min="11053" max="11264" width="9.140625" style="2"/>
    <col min="11265" max="11265" width="7.140625" style="2" customWidth="1"/>
    <col min="11266" max="11266" width="45.85546875" style="2" customWidth="1"/>
    <col min="11267" max="11274" width="22.85546875" style="2" customWidth="1"/>
    <col min="11275" max="11275" width="24.140625" style="2" customWidth="1"/>
    <col min="11276" max="11298" width="22.85546875" style="2" customWidth="1"/>
    <col min="11299" max="11299" width="12" style="2" customWidth="1"/>
    <col min="11300" max="11300" width="15.85546875" style="2" customWidth="1"/>
    <col min="11301" max="11301" width="11.140625" style="2" customWidth="1"/>
    <col min="11302" max="11302" width="12.42578125" style="2" customWidth="1"/>
    <col min="11303" max="11303" width="11" style="2" customWidth="1"/>
    <col min="11304" max="11304" width="12.42578125" style="2" customWidth="1"/>
    <col min="11305" max="11305" width="14.140625" style="2" customWidth="1"/>
    <col min="11306" max="11306" width="10.85546875" style="2" customWidth="1"/>
    <col min="11307" max="11307" width="15.5703125" style="2" customWidth="1"/>
    <col min="11308" max="11308" width="8.7109375" style="2" customWidth="1"/>
    <col min="11309" max="11520" width="9.140625" style="2"/>
    <col min="11521" max="11521" width="7.140625" style="2" customWidth="1"/>
    <col min="11522" max="11522" width="45.85546875" style="2" customWidth="1"/>
    <col min="11523" max="11530" width="22.85546875" style="2" customWidth="1"/>
    <col min="11531" max="11531" width="24.140625" style="2" customWidth="1"/>
    <col min="11532" max="11554" width="22.85546875" style="2" customWidth="1"/>
    <col min="11555" max="11555" width="12" style="2" customWidth="1"/>
    <col min="11556" max="11556" width="15.85546875" style="2" customWidth="1"/>
    <col min="11557" max="11557" width="11.140625" style="2" customWidth="1"/>
    <col min="11558" max="11558" width="12.42578125" style="2" customWidth="1"/>
    <col min="11559" max="11559" width="11" style="2" customWidth="1"/>
    <col min="11560" max="11560" width="12.42578125" style="2" customWidth="1"/>
    <col min="11561" max="11561" width="14.140625" style="2" customWidth="1"/>
    <col min="11562" max="11562" width="10.85546875" style="2" customWidth="1"/>
    <col min="11563" max="11563" width="15.5703125" style="2" customWidth="1"/>
    <col min="11564" max="11564" width="8.7109375" style="2" customWidth="1"/>
    <col min="11565" max="11776" width="9.140625" style="2"/>
    <col min="11777" max="11777" width="7.140625" style="2" customWidth="1"/>
    <col min="11778" max="11778" width="45.85546875" style="2" customWidth="1"/>
    <col min="11779" max="11786" width="22.85546875" style="2" customWidth="1"/>
    <col min="11787" max="11787" width="24.140625" style="2" customWidth="1"/>
    <col min="11788" max="11810" width="22.85546875" style="2" customWidth="1"/>
    <col min="11811" max="11811" width="12" style="2" customWidth="1"/>
    <col min="11812" max="11812" width="15.85546875" style="2" customWidth="1"/>
    <col min="11813" max="11813" width="11.140625" style="2" customWidth="1"/>
    <col min="11814" max="11814" width="12.42578125" style="2" customWidth="1"/>
    <col min="11815" max="11815" width="11" style="2" customWidth="1"/>
    <col min="11816" max="11816" width="12.42578125" style="2" customWidth="1"/>
    <col min="11817" max="11817" width="14.140625" style="2" customWidth="1"/>
    <col min="11818" max="11818" width="10.85546875" style="2" customWidth="1"/>
    <col min="11819" max="11819" width="15.5703125" style="2" customWidth="1"/>
    <col min="11820" max="11820" width="8.7109375" style="2" customWidth="1"/>
    <col min="11821" max="12032" width="9.140625" style="2"/>
    <col min="12033" max="12033" width="7.140625" style="2" customWidth="1"/>
    <col min="12034" max="12034" width="45.85546875" style="2" customWidth="1"/>
    <col min="12035" max="12042" width="22.85546875" style="2" customWidth="1"/>
    <col min="12043" max="12043" width="24.140625" style="2" customWidth="1"/>
    <col min="12044" max="12066" width="22.85546875" style="2" customWidth="1"/>
    <col min="12067" max="12067" width="12" style="2" customWidth="1"/>
    <col min="12068" max="12068" width="15.85546875" style="2" customWidth="1"/>
    <col min="12069" max="12069" width="11.140625" style="2" customWidth="1"/>
    <col min="12070" max="12070" width="12.42578125" style="2" customWidth="1"/>
    <col min="12071" max="12071" width="11" style="2" customWidth="1"/>
    <col min="12072" max="12072" width="12.42578125" style="2" customWidth="1"/>
    <col min="12073" max="12073" width="14.140625" style="2" customWidth="1"/>
    <col min="12074" max="12074" width="10.85546875" style="2" customWidth="1"/>
    <col min="12075" max="12075" width="15.5703125" style="2" customWidth="1"/>
    <col min="12076" max="12076" width="8.7109375" style="2" customWidth="1"/>
    <col min="12077" max="12288" width="9.140625" style="2"/>
    <col min="12289" max="12289" width="7.140625" style="2" customWidth="1"/>
    <col min="12290" max="12290" width="45.85546875" style="2" customWidth="1"/>
    <col min="12291" max="12298" width="22.85546875" style="2" customWidth="1"/>
    <col min="12299" max="12299" width="24.140625" style="2" customWidth="1"/>
    <col min="12300" max="12322" width="22.85546875" style="2" customWidth="1"/>
    <col min="12323" max="12323" width="12" style="2" customWidth="1"/>
    <col min="12324" max="12324" width="15.85546875" style="2" customWidth="1"/>
    <col min="12325" max="12325" width="11.140625" style="2" customWidth="1"/>
    <col min="12326" max="12326" width="12.42578125" style="2" customWidth="1"/>
    <col min="12327" max="12327" width="11" style="2" customWidth="1"/>
    <col min="12328" max="12328" width="12.42578125" style="2" customWidth="1"/>
    <col min="12329" max="12329" width="14.140625" style="2" customWidth="1"/>
    <col min="12330" max="12330" width="10.85546875" style="2" customWidth="1"/>
    <col min="12331" max="12331" width="15.5703125" style="2" customWidth="1"/>
    <col min="12332" max="12332" width="8.7109375" style="2" customWidth="1"/>
    <col min="12333" max="12544" width="9.140625" style="2"/>
    <col min="12545" max="12545" width="7.140625" style="2" customWidth="1"/>
    <col min="12546" max="12546" width="45.85546875" style="2" customWidth="1"/>
    <col min="12547" max="12554" width="22.85546875" style="2" customWidth="1"/>
    <col min="12555" max="12555" width="24.140625" style="2" customWidth="1"/>
    <col min="12556" max="12578" width="22.85546875" style="2" customWidth="1"/>
    <col min="12579" max="12579" width="12" style="2" customWidth="1"/>
    <col min="12580" max="12580" width="15.85546875" style="2" customWidth="1"/>
    <col min="12581" max="12581" width="11.140625" style="2" customWidth="1"/>
    <col min="12582" max="12582" width="12.42578125" style="2" customWidth="1"/>
    <col min="12583" max="12583" width="11" style="2" customWidth="1"/>
    <col min="12584" max="12584" width="12.42578125" style="2" customWidth="1"/>
    <col min="12585" max="12585" width="14.140625" style="2" customWidth="1"/>
    <col min="12586" max="12586" width="10.85546875" style="2" customWidth="1"/>
    <col min="12587" max="12587" width="15.5703125" style="2" customWidth="1"/>
    <col min="12588" max="12588" width="8.7109375" style="2" customWidth="1"/>
    <col min="12589" max="12800" width="9.140625" style="2"/>
    <col min="12801" max="12801" width="7.140625" style="2" customWidth="1"/>
    <col min="12802" max="12802" width="45.85546875" style="2" customWidth="1"/>
    <col min="12803" max="12810" width="22.85546875" style="2" customWidth="1"/>
    <col min="12811" max="12811" width="24.140625" style="2" customWidth="1"/>
    <col min="12812" max="12834" width="22.85546875" style="2" customWidth="1"/>
    <col min="12835" max="12835" width="12" style="2" customWidth="1"/>
    <col min="12836" max="12836" width="15.85546875" style="2" customWidth="1"/>
    <col min="12837" max="12837" width="11.140625" style="2" customWidth="1"/>
    <col min="12838" max="12838" width="12.42578125" style="2" customWidth="1"/>
    <col min="12839" max="12839" width="11" style="2" customWidth="1"/>
    <col min="12840" max="12840" width="12.42578125" style="2" customWidth="1"/>
    <col min="12841" max="12841" width="14.140625" style="2" customWidth="1"/>
    <col min="12842" max="12842" width="10.85546875" style="2" customWidth="1"/>
    <col min="12843" max="12843" width="15.5703125" style="2" customWidth="1"/>
    <col min="12844" max="12844" width="8.7109375" style="2" customWidth="1"/>
    <col min="12845" max="13056" width="9.140625" style="2"/>
    <col min="13057" max="13057" width="7.140625" style="2" customWidth="1"/>
    <col min="13058" max="13058" width="45.85546875" style="2" customWidth="1"/>
    <col min="13059" max="13066" width="22.85546875" style="2" customWidth="1"/>
    <col min="13067" max="13067" width="24.140625" style="2" customWidth="1"/>
    <col min="13068" max="13090" width="22.85546875" style="2" customWidth="1"/>
    <col min="13091" max="13091" width="12" style="2" customWidth="1"/>
    <col min="13092" max="13092" width="15.85546875" style="2" customWidth="1"/>
    <col min="13093" max="13093" width="11.140625" style="2" customWidth="1"/>
    <col min="13094" max="13094" width="12.42578125" style="2" customWidth="1"/>
    <col min="13095" max="13095" width="11" style="2" customWidth="1"/>
    <col min="13096" max="13096" width="12.42578125" style="2" customWidth="1"/>
    <col min="13097" max="13097" width="14.140625" style="2" customWidth="1"/>
    <col min="13098" max="13098" width="10.85546875" style="2" customWidth="1"/>
    <col min="13099" max="13099" width="15.5703125" style="2" customWidth="1"/>
    <col min="13100" max="13100" width="8.7109375" style="2" customWidth="1"/>
    <col min="13101" max="13312" width="9.140625" style="2"/>
    <col min="13313" max="13313" width="7.140625" style="2" customWidth="1"/>
    <col min="13314" max="13314" width="45.85546875" style="2" customWidth="1"/>
    <col min="13315" max="13322" width="22.85546875" style="2" customWidth="1"/>
    <col min="13323" max="13323" width="24.140625" style="2" customWidth="1"/>
    <col min="13324" max="13346" width="22.85546875" style="2" customWidth="1"/>
    <col min="13347" max="13347" width="12" style="2" customWidth="1"/>
    <col min="13348" max="13348" width="15.85546875" style="2" customWidth="1"/>
    <col min="13349" max="13349" width="11.140625" style="2" customWidth="1"/>
    <col min="13350" max="13350" width="12.42578125" style="2" customWidth="1"/>
    <col min="13351" max="13351" width="11" style="2" customWidth="1"/>
    <col min="13352" max="13352" width="12.42578125" style="2" customWidth="1"/>
    <col min="13353" max="13353" width="14.140625" style="2" customWidth="1"/>
    <col min="13354" max="13354" width="10.85546875" style="2" customWidth="1"/>
    <col min="13355" max="13355" width="15.5703125" style="2" customWidth="1"/>
    <col min="13356" max="13356" width="8.7109375" style="2" customWidth="1"/>
    <col min="13357" max="13568" width="9.140625" style="2"/>
    <col min="13569" max="13569" width="7.140625" style="2" customWidth="1"/>
    <col min="13570" max="13570" width="45.85546875" style="2" customWidth="1"/>
    <col min="13571" max="13578" width="22.85546875" style="2" customWidth="1"/>
    <col min="13579" max="13579" width="24.140625" style="2" customWidth="1"/>
    <col min="13580" max="13602" width="22.85546875" style="2" customWidth="1"/>
    <col min="13603" max="13603" width="12" style="2" customWidth="1"/>
    <col min="13604" max="13604" width="15.85546875" style="2" customWidth="1"/>
    <col min="13605" max="13605" width="11.140625" style="2" customWidth="1"/>
    <col min="13606" max="13606" width="12.42578125" style="2" customWidth="1"/>
    <col min="13607" max="13607" width="11" style="2" customWidth="1"/>
    <col min="13608" max="13608" width="12.42578125" style="2" customWidth="1"/>
    <col min="13609" max="13609" width="14.140625" style="2" customWidth="1"/>
    <col min="13610" max="13610" width="10.85546875" style="2" customWidth="1"/>
    <col min="13611" max="13611" width="15.5703125" style="2" customWidth="1"/>
    <col min="13612" max="13612" width="8.7109375" style="2" customWidth="1"/>
    <col min="13613" max="13824" width="9.140625" style="2"/>
    <col min="13825" max="13825" width="7.140625" style="2" customWidth="1"/>
    <col min="13826" max="13826" width="45.85546875" style="2" customWidth="1"/>
    <col min="13827" max="13834" width="22.85546875" style="2" customWidth="1"/>
    <col min="13835" max="13835" width="24.140625" style="2" customWidth="1"/>
    <col min="13836" max="13858" width="22.85546875" style="2" customWidth="1"/>
    <col min="13859" max="13859" width="12" style="2" customWidth="1"/>
    <col min="13860" max="13860" width="15.85546875" style="2" customWidth="1"/>
    <col min="13861" max="13861" width="11.140625" style="2" customWidth="1"/>
    <col min="13862" max="13862" width="12.42578125" style="2" customWidth="1"/>
    <col min="13863" max="13863" width="11" style="2" customWidth="1"/>
    <col min="13864" max="13864" width="12.42578125" style="2" customWidth="1"/>
    <col min="13865" max="13865" width="14.140625" style="2" customWidth="1"/>
    <col min="13866" max="13866" width="10.85546875" style="2" customWidth="1"/>
    <col min="13867" max="13867" width="15.5703125" style="2" customWidth="1"/>
    <col min="13868" max="13868" width="8.7109375" style="2" customWidth="1"/>
    <col min="13869" max="14080" width="9.140625" style="2"/>
    <col min="14081" max="14081" width="7.140625" style="2" customWidth="1"/>
    <col min="14082" max="14082" width="45.85546875" style="2" customWidth="1"/>
    <col min="14083" max="14090" width="22.85546875" style="2" customWidth="1"/>
    <col min="14091" max="14091" width="24.140625" style="2" customWidth="1"/>
    <col min="14092" max="14114" width="22.85546875" style="2" customWidth="1"/>
    <col min="14115" max="14115" width="12" style="2" customWidth="1"/>
    <col min="14116" max="14116" width="15.85546875" style="2" customWidth="1"/>
    <col min="14117" max="14117" width="11.140625" style="2" customWidth="1"/>
    <col min="14118" max="14118" width="12.42578125" style="2" customWidth="1"/>
    <col min="14119" max="14119" width="11" style="2" customWidth="1"/>
    <col min="14120" max="14120" width="12.42578125" style="2" customWidth="1"/>
    <col min="14121" max="14121" width="14.140625" style="2" customWidth="1"/>
    <col min="14122" max="14122" width="10.85546875" style="2" customWidth="1"/>
    <col min="14123" max="14123" width="15.5703125" style="2" customWidth="1"/>
    <col min="14124" max="14124" width="8.7109375" style="2" customWidth="1"/>
    <col min="14125" max="14336" width="9.140625" style="2"/>
    <col min="14337" max="14337" width="7.140625" style="2" customWidth="1"/>
    <col min="14338" max="14338" width="45.85546875" style="2" customWidth="1"/>
    <col min="14339" max="14346" width="22.85546875" style="2" customWidth="1"/>
    <col min="14347" max="14347" width="24.140625" style="2" customWidth="1"/>
    <col min="14348" max="14370" width="22.85546875" style="2" customWidth="1"/>
    <col min="14371" max="14371" width="12" style="2" customWidth="1"/>
    <col min="14372" max="14372" width="15.85546875" style="2" customWidth="1"/>
    <col min="14373" max="14373" width="11.140625" style="2" customWidth="1"/>
    <col min="14374" max="14374" width="12.42578125" style="2" customWidth="1"/>
    <col min="14375" max="14375" width="11" style="2" customWidth="1"/>
    <col min="14376" max="14376" width="12.42578125" style="2" customWidth="1"/>
    <col min="14377" max="14377" width="14.140625" style="2" customWidth="1"/>
    <col min="14378" max="14378" width="10.85546875" style="2" customWidth="1"/>
    <col min="14379" max="14379" width="15.5703125" style="2" customWidth="1"/>
    <col min="14380" max="14380" width="8.7109375" style="2" customWidth="1"/>
    <col min="14381" max="14592" width="9.140625" style="2"/>
    <col min="14593" max="14593" width="7.140625" style="2" customWidth="1"/>
    <col min="14594" max="14594" width="45.85546875" style="2" customWidth="1"/>
    <col min="14595" max="14602" width="22.85546875" style="2" customWidth="1"/>
    <col min="14603" max="14603" width="24.140625" style="2" customWidth="1"/>
    <col min="14604" max="14626" width="22.85546875" style="2" customWidth="1"/>
    <col min="14627" max="14627" width="12" style="2" customWidth="1"/>
    <col min="14628" max="14628" width="15.85546875" style="2" customWidth="1"/>
    <col min="14629" max="14629" width="11.140625" style="2" customWidth="1"/>
    <col min="14630" max="14630" width="12.42578125" style="2" customWidth="1"/>
    <col min="14631" max="14631" width="11" style="2" customWidth="1"/>
    <col min="14632" max="14632" width="12.42578125" style="2" customWidth="1"/>
    <col min="14633" max="14633" width="14.140625" style="2" customWidth="1"/>
    <col min="14634" max="14634" width="10.85546875" style="2" customWidth="1"/>
    <col min="14635" max="14635" width="15.5703125" style="2" customWidth="1"/>
    <col min="14636" max="14636" width="8.7109375" style="2" customWidth="1"/>
    <col min="14637" max="14848" width="9.140625" style="2"/>
    <col min="14849" max="14849" width="7.140625" style="2" customWidth="1"/>
    <col min="14850" max="14850" width="45.85546875" style="2" customWidth="1"/>
    <col min="14851" max="14858" width="22.85546875" style="2" customWidth="1"/>
    <col min="14859" max="14859" width="24.140625" style="2" customWidth="1"/>
    <col min="14860" max="14882" width="22.85546875" style="2" customWidth="1"/>
    <col min="14883" max="14883" width="12" style="2" customWidth="1"/>
    <col min="14884" max="14884" width="15.85546875" style="2" customWidth="1"/>
    <col min="14885" max="14885" width="11.140625" style="2" customWidth="1"/>
    <col min="14886" max="14886" width="12.42578125" style="2" customWidth="1"/>
    <col min="14887" max="14887" width="11" style="2" customWidth="1"/>
    <col min="14888" max="14888" width="12.42578125" style="2" customWidth="1"/>
    <col min="14889" max="14889" width="14.140625" style="2" customWidth="1"/>
    <col min="14890" max="14890" width="10.85546875" style="2" customWidth="1"/>
    <col min="14891" max="14891" width="15.5703125" style="2" customWidth="1"/>
    <col min="14892" max="14892" width="8.7109375" style="2" customWidth="1"/>
    <col min="14893" max="15104" width="9.140625" style="2"/>
    <col min="15105" max="15105" width="7.140625" style="2" customWidth="1"/>
    <col min="15106" max="15106" width="45.85546875" style="2" customWidth="1"/>
    <col min="15107" max="15114" width="22.85546875" style="2" customWidth="1"/>
    <col min="15115" max="15115" width="24.140625" style="2" customWidth="1"/>
    <col min="15116" max="15138" width="22.85546875" style="2" customWidth="1"/>
    <col min="15139" max="15139" width="12" style="2" customWidth="1"/>
    <col min="15140" max="15140" width="15.85546875" style="2" customWidth="1"/>
    <col min="15141" max="15141" width="11.140625" style="2" customWidth="1"/>
    <col min="15142" max="15142" width="12.42578125" style="2" customWidth="1"/>
    <col min="15143" max="15143" width="11" style="2" customWidth="1"/>
    <col min="15144" max="15144" width="12.42578125" style="2" customWidth="1"/>
    <col min="15145" max="15145" width="14.140625" style="2" customWidth="1"/>
    <col min="15146" max="15146" width="10.85546875" style="2" customWidth="1"/>
    <col min="15147" max="15147" width="15.5703125" style="2" customWidth="1"/>
    <col min="15148" max="15148" width="8.7109375" style="2" customWidth="1"/>
    <col min="15149" max="15360" width="9.140625" style="2"/>
    <col min="15361" max="15361" width="7.140625" style="2" customWidth="1"/>
    <col min="15362" max="15362" width="45.85546875" style="2" customWidth="1"/>
    <col min="15363" max="15370" width="22.85546875" style="2" customWidth="1"/>
    <col min="15371" max="15371" width="24.140625" style="2" customWidth="1"/>
    <col min="15372" max="15394" width="22.85546875" style="2" customWidth="1"/>
    <col min="15395" max="15395" width="12" style="2" customWidth="1"/>
    <col min="15396" max="15396" width="15.85546875" style="2" customWidth="1"/>
    <col min="15397" max="15397" width="11.140625" style="2" customWidth="1"/>
    <col min="15398" max="15398" width="12.42578125" style="2" customWidth="1"/>
    <col min="15399" max="15399" width="11" style="2" customWidth="1"/>
    <col min="15400" max="15400" width="12.42578125" style="2" customWidth="1"/>
    <col min="15401" max="15401" width="14.140625" style="2" customWidth="1"/>
    <col min="15402" max="15402" width="10.85546875" style="2" customWidth="1"/>
    <col min="15403" max="15403" width="15.5703125" style="2" customWidth="1"/>
    <col min="15404" max="15404" width="8.7109375" style="2" customWidth="1"/>
    <col min="15405" max="15616" width="9.140625" style="2"/>
    <col min="15617" max="15617" width="7.140625" style="2" customWidth="1"/>
    <col min="15618" max="15618" width="45.85546875" style="2" customWidth="1"/>
    <col min="15619" max="15626" width="22.85546875" style="2" customWidth="1"/>
    <col min="15627" max="15627" width="24.140625" style="2" customWidth="1"/>
    <col min="15628" max="15650" width="22.85546875" style="2" customWidth="1"/>
    <col min="15651" max="15651" width="12" style="2" customWidth="1"/>
    <col min="15652" max="15652" width="15.85546875" style="2" customWidth="1"/>
    <col min="15653" max="15653" width="11.140625" style="2" customWidth="1"/>
    <col min="15654" max="15654" width="12.42578125" style="2" customWidth="1"/>
    <col min="15655" max="15655" width="11" style="2" customWidth="1"/>
    <col min="15656" max="15656" width="12.42578125" style="2" customWidth="1"/>
    <col min="15657" max="15657" width="14.140625" style="2" customWidth="1"/>
    <col min="15658" max="15658" width="10.85546875" style="2" customWidth="1"/>
    <col min="15659" max="15659" width="15.5703125" style="2" customWidth="1"/>
    <col min="15660" max="15660" width="8.7109375" style="2" customWidth="1"/>
    <col min="15661" max="15872" width="9.140625" style="2"/>
    <col min="15873" max="15873" width="7.140625" style="2" customWidth="1"/>
    <col min="15874" max="15874" width="45.85546875" style="2" customWidth="1"/>
    <col min="15875" max="15882" width="22.85546875" style="2" customWidth="1"/>
    <col min="15883" max="15883" width="24.140625" style="2" customWidth="1"/>
    <col min="15884" max="15906" width="22.85546875" style="2" customWidth="1"/>
    <col min="15907" max="15907" width="12" style="2" customWidth="1"/>
    <col min="15908" max="15908" width="15.85546875" style="2" customWidth="1"/>
    <col min="15909" max="15909" width="11.140625" style="2" customWidth="1"/>
    <col min="15910" max="15910" width="12.42578125" style="2" customWidth="1"/>
    <col min="15911" max="15911" width="11" style="2" customWidth="1"/>
    <col min="15912" max="15912" width="12.42578125" style="2" customWidth="1"/>
    <col min="15913" max="15913" width="14.140625" style="2" customWidth="1"/>
    <col min="15914" max="15914" width="10.85546875" style="2" customWidth="1"/>
    <col min="15915" max="15915" width="15.5703125" style="2" customWidth="1"/>
    <col min="15916" max="15916" width="8.7109375" style="2" customWidth="1"/>
    <col min="15917" max="16128" width="9.140625" style="2"/>
    <col min="16129" max="16129" width="7.140625" style="2" customWidth="1"/>
    <col min="16130" max="16130" width="45.85546875" style="2" customWidth="1"/>
    <col min="16131" max="16138" width="22.85546875" style="2" customWidth="1"/>
    <col min="16139" max="16139" width="24.140625" style="2" customWidth="1"/>
    <col min="16140" max="16162" width="22.85546875" style="2" customWidth="1"/>
    <col min="16163" max="16163" width="12" style="2" customWidth="1"/>
    <col min="16164" max="16164" width="15.85546875" style="2" customWidth="1"/>
    <col min="16165" max="16165" width="11.140625" style="2" customWidth="1"/>
    <col min="16166" max="16166" width="12.42578125" style="2" customWidth="1"/>
    <col min="16167" max="16167" width="11" style="2" customWidth="1"/>
    <col min="16168" max="16168" width="12.42578125" style="2" customWidth="1"/>
    <col min="16169" max="16169" width="14.140625" style="2" customWidth="1"/>
    <col min="16170" max="16170" width="10.85546875" style="2" customWidth="1"/>
    <col min="16171" max="16171" width="15.5703125" style="2" customWidth="1"/>
    <col min="16172" max="16172" width="8.7109375" style="2" customWidth="1"/>
    <col min="16173" max="16384" width="9.140625" style="2"/>
  </cols>
  <sheetData>
    <row r="1" spans="1:255" ht="29.25" customHeight="1" x14ac:dyDescent="0.45">
      <c r="B1" s="3" t="s">
        <v>104</v>
      </c>
    </row>
    <row r="2" spans="1:255" ht="23.25" customHeight="1" x14ac:dyDescent="0.35">
      <c r="B2" s="6" t="s">
        <v>105</v>
      </c>
    </row>
    <row r="3" spans="1:255" s="11" customFormat="1" ht="21" customHeight="1" x14ac:dyDescent="0.25">
      <c r="A3" s="132" t="s">
        <v>106</v>
      </c>
      <c r="B3" s="7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>
        <v>31</v>
      </c>
      <c r="AH3" s="8">
        <v>32</v>
      </c>
      <c r="AI3" s="9"/>
      <c r="AJ3" s="10"/>
      <c r="AK3" s="10"/>
      <c r="AL3" s="9"/>
      <c r="AM3" s="10"/>
      <c r="AN3" s="10"/>
      <c r="AO3" s="9"/>
      <c r="AP3" s="9"/>
      <c r="AQ3" s="10"/>
    </row>
    <row r="4" spans="1:255" s="12" customFormat="1" ht="65.25" customHeight="1" x14ac:dyDescent="0.2">
      <c r="A4" s="132"/>
      <c r="B4" s="40" t="s">
        <v>107</v>
      </c>
      <c r="C4" s="41" t="s">
        <v>5</v>
      </c>
      <c r="D4" s="41" t="s">
        <v>6</v>
      </c>
      <c r="E4" s="41" t="s">
        <v>108</v>
      </c>
      <c r="F4" s="41" t="s">
        <v>8</v>
      </c>
      <c r="G4" s="41" t="s">
        <v>9</v>
      </c>
      <c r="H4" s="41" t="s">
        <v>10</v>
      </c>
      <c r="I4" s="41" t="s">
        <v>11</v>
      </c>
      <c r="J4" s="41" t="s">
        <v>12</v>
      </c>
      <c r="K4" s="41" t="s">
        <v>13</v>
      </c>
      <c r="L4" s="41" t="s">
        <v>14</v>
      </c>
      <c r="M4" s="41" t="s">
        <v>15</v>
      </c>
      <c r="N4" s="41" t="s">
        <v>16</v>
      </c>
      <c r="O4" s="41" t="s">
        <v>17</v>
      </c>
      <c r="P4" s="41" t="s">
        <v>18</v>
      </c>
      <c r="Q4" s="42" t="s">
        <v>19</v>
      </c>
      <c r="R4" s="41" t="s">
        <v>20</v>
      </c>
      <c r="S4" s="42" t="s">
        <v>21</v>
      </c>
      <c r="T4" s="42" t="s">
        <v>22</v>
      </c>
      <c r="U4" s="42" t="s">
        <v>23</v>
      </c>
      <c r="V4" s="42" t="s">
        <v>24</v>
      </c>
      <c r="W4" s="41" t="s">
        <v>25</v>
      </c>
      <c r="X4" s="41" t="s">
        <v>26</v>
      </c>
      <c r="Y4" s="41" t="s">
        <v>27</v>
      </c>
      <c r="Z4" s="41" t="s">
        <v>28</v>
      </c>
      <c r="AA4" s="41" t="s">
        <v>29</v>
      </c>
      <c r="AB4" s="41" t="s">
        <v>109</v>
      </c>
      <c r="AC4" s="41" t="s">
        <v>31</v>
      </c>
      <c r="AD4" s="41" t="s">
        <v>32</v>
      </c>
      <c r="AE4" s="41" t="s">
        <v>33</v>
      </c>
      <c r="AF4" s="41" t="s">
        <v>34</v>
      </c>
      <c r="AG4" s="41" t="s">
        <v>35</v>
      </c>
      <c r="AH4" s="41" t="s">
        <v>110</v>
      </c>
      <c r="AI4" s="43" t="s">
        <v>111</v>
      </c>
      <c r="AJ4" s="41" t="s">
        <v>112</v>
      </c>
      <c r="AK4" s="41" t="s">
        <v>113</v>
      </c>
      <c r="AL4" s="43" t="s">
        <v>114</v>
      </c>
      <c r="AM4" s="41" t="s">
        <v>115</v>
      </c>
      <c r="AN4" s="41" t="s">
        <v>116</v>
      </c>
      <c r="AO4" s="42" t="s">
        <v>117</v>
      </c>
      <c r="AP4" s="42" t="s">
        <v>118</v>
      </c>
      <c r="AQ4" s="43" t="s">
        <v>119</v>
      </c>
    </row>
    <row r="5" spans="1:255" ht="13.5" customHeight="1" x14ac:dyDescent="0.25">
      <c r="A5" s="13">
        <v>1</v>
      </c>
      <c r="B5" s="14" t="s">
        <v>120</v>
      </c>
      <c r="C5" s="15">
        <v>5149.3021495987214</v>
      </c>
      <c r="D5" s="15"/>
      <c r="E5" s="15"/>
      <c r="F5" s="15"/>
      <c r="G5" s="15"/>
      <c r="H5" s="15"/>
      <c r="I5" s="15"/>
      <c r="K5" s="2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6">
        <f t="shared" ref="AI5:AI52" si="0">SUM(C5:AH5)</f>
        <v>5149.3021495987214</v>
      </c>
      <c r="AJ5" s="15">
        <v>2104.2831857930955</v>
      </c>
      <c r="AK5" s="15">
        <v>0</v>
      </c>
      <c r="AL5" s="15"/>
      <c r="AM5" s="15">
        <v>2104.2831857930955</v>
      </c>
      <c r="AN5" s="16">
        <f t="shared" ref="AN5:AN52" si="1">AM5+AI5</f>
        <v>7253.5853353918174</v>
      </c>
      <c r="AO5" s="15">
        <v>617.7094410249955</v>
      </c>
      <c r="AP5" s="15">
        <v>112.66634596930551</v>
      </c>
      <c r="AQ5" s="16">
        <f t="shared" ref="AQ5:AQ52" si="2">AN5+AO5+AP5</f>
        <v>7983.9611223861184</v>
      </c>
    </row>
    <row r="6" spans="1:255" ht="13.5" customHeight="1" x14ac:dyDescent="0.25">
      <c r="A6" s="17">
        <v>2</v>
      </c>
      <c r="B6" s="18" t="s">
        <v>51</v>
      </c>
      <c r="C6" s="19">
        <v>937.70719342996608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20">
        <f t="shared" si="0"/>
        <v>937.70719342996608</v>
      </c>
      <c r="AJ6" s="19">
        <v>908.24772486187885</v>
      </c>
      <c r="AK6" s="19">
        <v>0</v>
      </c>
      <c r="AL6" s="19"/>
      <c r="AM6" s="19">
        <v>908.24772486187885</v>
      </c>
      <c r="AN6" s="20">
        <f t="shared" si="1"/>
        <v>1845.9549182918449</v>
      </c>
      <c r="AO6" s="19">
        <v>247.14146660122037</v>
      </c>
      <c r="AP6" s="19">
        <v>1.1763372088741881</v>
      </c>
      <c r="AQ6" s="20">
        <f t="shared" si="2"/>
        <v>2094.2727221019391</v>
      </c>
    </row>
    <row r="7" spans="1:255" ht="13.5" customHeight="1" x14ac:dyDescent="0.25">
      <c r="A7" s="17">
        <v>3</v>
      </c>
      <c r="B7" s="21" t="s">
        <v>52</v>
      </c>
      <c r="C7" s="19">
        <v>3236.6389191467561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20">
        <f t="shared" si="0"/>
        <v>3236.6389191467561</v>
      </c>
      <c r="AJ7" s="19">
        <v>151.94768009887869</v>
      </c>
      <c r="AK7" s="19">
        <v>0</v>
      </c>
      <c r="AL7" s="19"/>
      <c r="AM7" s="19">
        <v>151.94768009887869</v>
      </c>
      <c r="AN7" s="20">
        <f t="shared" si="1"/>
        <v>3388.5865992456347</v>
      </c>
      <c r="AO7" s="19">
        <v>364.80352249619727</v>
      </c>
      <c r="AP7" s="19">
        <v>102.51001518405296</v>
      </c>
      <c r="AQ7" s="20">
        <f t="shared" si="2"/>
        <v>3855.9001369258849</v>
      </c>
    </row>
    <row r="8" spans="1:255" ht="13.5" customHeight="1" x14ac:dyDescent="0.25">
      <c r="A8" s="17">
        <v>4</v>
      </c>
      <c r="B8" s="21" t="s">
        <v>53</v>
      </c>
      <c r="C8" s="19">
        <v>1136.7973509451813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F8" s="19"/>
      <c r="AG8" s="19"/>
      <c r="AH8" s="19"/>
      <c r="AI8" s="20">
        <f t="shared" si="0"/>
        <v>1136.7973509451813</v>
      </c>
      <c r="AJ8" s="19">
        <v>307.33992287636875</v>
      </c>
      <c r="AK8" s="19">
        <v>0</v>
      </c>
      <c r="AL8" s="19"/>
      <c r="AM8" s="19">
        <v>307.33992287636875</v>
      </c>
      <c r="AN8" s="20">
        <f t="shared" si="1"/>
        <v>1444.13727382155</v>
      </c>
      <c r="AO8" s="19">
        <v>376.77967217440766</v>
      </c>
      <c r="AP8" s="19">
        <v>31.482603889137113</v>
      </c>
      <c r="AQ8" s="20">
        <f t="shared" si="2"/>
        <v>1852.3995498850948</v>
      </c>
    </row>
    <row r="9" spans="1:255" ht="13.5" customHeight="1" x14ac:dyDescent="0.25">
      <c r="A9" s="17">
        <v>5</v>
      </c>
      <c r="B9" s="21" t="s">
        <v>54</v>
      </c>
      <c r="C9" s="19">
        <v>1312.4474133518361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20">
        <f t="shared" si="0"/>
        <v>1312.4474133518361</v>
      </c>
      <c r="AJ9" s="19">
        <v>286.59706911405516</v>
      </c>
      <c r="AK9" s="19">
        <v>0</v>
      </c>
      <c r="AL9" s="19"/>
      <c r="AM9" s="19">
        <v>286.59706911405516</v>
      </c>
      <c r="AN9" s="20">
        <f t="shared" si="1"/>
        <v>1599.0444824658912</v>
      </c>
      <c r="AO9" s="19">
        <v>222.23907093465508</v>
      </c>
      <c r="AP9" s="19">
        <v>0</v>
      </c>
      <c r="AQ9" s="20">
        <f t="shared" si="2"/>
        <v>1821.2835534005462</v>
      </c>
    </row>
    <row r="10" spans="1:255" ht="13.5" customHeight="1" x14ac:dyDescent="0.25">
      <c r="A10" s="17">
        <v>6</v>
      </c>
      <c r="B10" s="21" t="s">
        <v>55</v>
      </c>
      <c r="C10" s="4">
        <v>1921.6938746350133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20">
        <f t="shared" si="0"/>
        <v>1921.6938746350133</v>
      </c>
      <c r="AJ10" s="19">
        <v>36.294288009219962</v>
      </c>
      <c r="AK10" s="19">
        <v>0</v>
      </c>
      <c r="AL10" s="19"/>
      <c r="AM10" s="19">
        <v>36.294288009219962</v>
      </c>
      <c r="AN10" s="20">
        <f t="shared" si="1"/>
        <v>1957.9881626442334</v>
      </c>
      <c r="AO10" s="19">
        <v>435.06942546824541</v>
      </c>
      <c r="AP10" s="19">
        <v>3.1060325631879659</v>
      </c>
      <c r="AQ10" s="20">
        <f t="shared" si="2"/>
        <v>2396.1636206756666</v>
      </c>
    </row>
    <row r="11" spans="1:255" ht="13.5" customHeight="1" x14ac:dyDescent="0.25">
      <c r="A11" s="17">
        <v>7</v>
      </c>
      <c r="B11" s="21" t="s">
        <v>56</v>
      </c>
      <c r="C11" s="19"/>
      <c r="D11" s="19">
        <v>4116.3322403527718</v>
      </c>
      <c r="E11" s="22"/>
      <c r="F11" s="19"/>
      <c r="G11" s="22"/>
      <c r="H11" s="19"/>
      <c r="I11" s="22"/>
      <c r="J11" s="22"/>
      <c r="K11" s="22"/>
      <c r="L11" s="22"/>
      <c r="M11" s="19"/>
      <c r="N11" s="22"/>
      <c r="O11" s="19"/>
      <c r="P11" s="22"/>
      <c r="Q11" s="19"/>
      <c r="R11" s="22"/>
      <c r="S11" s="19"/>
      <c r="T11" s="19"/>
      <c r="U11" s="19"/>
      <c r="V11" s="19"/>
      <c r="W11" s="19"/>
      <c r="X11" s="22"/>
      <c r="Y11" s="19"/>
      <c r="Z11" s="22"/>
      <c r="AA11" s="19"/>
      <c r="AB11" s="22"/>
      <c r="AC11" s="19"/>
      <c r="AD11" s="22"/>
      <c r="AE11" s="19"/>
      <c r="AF11" s="22"/>
      <c r="AG11" s="19"/>
      <c r="AH11" s="22"/>
      <c r="AI11" s="20">
        <f t="shared" si="0"/>
        <v>4116.3322403527718</v>
      </c>
      <c r="AJ11" s="19">
        <v>117.98188507402676</v>
      </c>
      <c r="AK11" s="19">
        <v>0</v>
      </c>
      <c r="AL11" s="22"/>
      <c r="AM11" s="19">
        <v>117.98188507402676</v>
      </c>
      <c r="AN11" s="20">
        <f t="shared" si="1"/>
        <v>4234.3141254267985</v>
      </c>
      <c r="AO11" s="19">
        <v>806.66137083434819</v>
      </c>
      <c r="AP11" s="19">
        <v>0</v>
      </c>
      <c r="AQ11" s="20">
        <f t="shared" si="2"/>
        <v>5040.9754962611469</v>
      </c>
    </row>
    <row r="12" spans="1:255" ht="13.5" customHeight="1" x14ac:dyDescent="0.25">
      <c r="A12" s="17">
        <v>8</v>
      </c>
      <c r="B12" s="21" t="s">
        <v>57</v>
      </c>
      <c r="C12" s="4">
        <v>44.624389510569856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20">
        <f t="shared" si="0"/>
        <v>44.624389510569856</v>
      </c>
      <c r="AJ12" s="19">
        <v>312.1469174658165</v>
      </c>
      <c r="AK12" s="19">
        <v>0</v>
      </c>
      <c r="AL12" s="19"/>
      <c r="AM12" s="19">
        <v>312.1469174658165</v>
      </c>
      <c r="AN12" s="20">
        <f t="shared" si="1"/>
        <v>356.77130697638637</v>
      </c>
      <c r="AO12" s="19">
        <v>31.431878599020777</v>
      </c>
      <c r="AP12" s="19">
        <v>3.5424507211678016</v>
      </c>
      <c r="AQ12" s="20">
        <f t="shared" si="2"/>
        <v>391.74563629657496</v>
      </c>
    </row>
    <row r="13" spans="1:255" ht="13.5" customHeight="1" x14ac:dyDescent="0.25">
      <c r="A13" s="17">
        <v>9</v>
      </c>
      <c r="B13" s="21" t="s">
        <v>58</v>
      </c>
      <c r="C13" s="19"/>
      <c r="D13" s="19"/>
      <c r="E13" s="23">
        <v>1149.3235004189362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20">
        <f t="shared" si="0"/>
        <v>1149.3235004189362</v>
      </c>
      <c r="AJ13" s="19">
        <v>0</v>
      </c>
      <c r="AK13" s="19">
        <v>0</v>
      </c>
      <c r="AL13" s="19"/>
      <c r="AM13" s="19">
        <v>0</v>
      </c>
      <c r="AN13" s="20">
        <f t="shared" si="1"/>
        <v>1149.3235004189362</v>
      </c>
      <c r="AO13" s="19">
        <v>351.38188150042663</v>
      </c>
      <c r="AP13" s="19">
        <v>288</v>
      </c>
      <c r="AQ13" s="20">
        <f t="shared" si="2"/>
        <v>1788.7053819193629</v>
      </c>
      <c r="AS13" s="24"/>
      <c r="AU13" s="24"/>
      <c r="AW13" s="24"/>
      <c r="AY13" s="24"/>
      <c r="BA13" s="24"/>
      <c r="BC13" s="24"/>
      <c r="BE13" s="24"/>
      <c r="BG13" s="24"/>
      <c r="BI13" s="24"/>
      <c r="BK13" s="24"/>
      <c r="BM13" s="24"/>
      <c r="BO13" s="24"/>
      <c r="BQ13" s="24"/>
      <c r="BS13" s="24"/>
      <c r="BU13" s="24"/>
      <c r="BW13" s="24"/>
      <c r="BY13" s="24"/>
      <c r="CA13" s="24"/>
      <c r="CC13" s="24"/>
      <c r="CE13" s="24"/>
      <c r="CG13" s="24"/>
      <c r="CI13" s="24"/>
      <c r="CK13" s="24"/>
      <c r="CM13" s="24"/>
      <c r="CO13" s="24"/>
      <c r="CQ13" s="24"/>
      <c r="CS13" s="24"/>
      <c r="CU13" s="24"/>
      <c r="CW13" s="24"/>
      <c r="CY13" s="24"/>
      <c r="DA13" s="24"/>
      <c r="DC13" s="24"/>
      <c r="DE13" s="24"/>
      <c r="DG13" s="24"/>
      <c r="DI13" s="24"/>
      <c r="DK13" s="24"/>
      <c r="DM13" s="24"/>
      <c r="DO13" s="24"/>
      <c r="DQ13" s="24"/>
      <c r="DS13" s="24"/>
      <c r="DU13" s="24"/>
      <c r="DW13" s="24"/>
      <c r="DY13" s="24"/>
      <c r="EA13" s="24"/>
      <c r="EC13" s="24"/>
      <c r="EE13" s="24"/>
      <c r="EG13" s="24"/>
      <c r="EI13" s="24"/>
      <c r="EK13" s="24"/>
      <c r="EM13" s="24"/>
      <c r="EO13" s="24"/>
      <c r="EQ13" s="24"/>
      <c r="ES13" s="24"/>
      <c r="EU13" s="24"/>
      <c r="EW13" s="24"/>
      <c r="EY13" s="24"/>
      <c r="FA13" s="24"/>
      <c r="FC13" s="24"/>
      <c r="FE13" s="24"/>
      <c r="FG13" s="24"/>
      <c r="FI13" s="24"/>
      <c r="FK13" s="24"/>
      <c r="FM13" s="24"/>
      <c r="FO13" s="24"/>
      <c r="FQ13" s="24"/>
      <c r="FS13" s="24"/>
      <c r="FU13" s="24"/>
      <c r="FW13" s="24"/>
      <c r="FY13" s="24"/>
      <c r="GA13" s="24"/>
      <c r="GC13" s="24"/>
      <c r="GE13" s="24"/>
      <c r="GG13" s="24"/>
      <c r="GI13" s="24"/>
      <c r="GK13" s="24"/>
      <c r="GM13" s="24"/>
      <c r="GO13" s="24"/>
      <c r="GQ13" s="24"/>
      <c r="GS13" s="24"/>
      <c r="GU13" s="24"/>
      <c r="GW13" s="24"/>
      <c r="GY13" s="24"/>
      <c r="HA13" s="24"/>
      <c r="HC13" s="24"/>
      <c r="HE13" s="24"/>
      <c r="HG13" s="24"/>
      <c r="HI13" s="24"/>
      <c r="HK13" s="24"/>
      <c r="HM13" s="24"/>
      <c r="HO13" s="24"/>
      <c r="HQ13" s="24"/>
      <c r="HS13" s="24"/>
      <c r="HU13" s="24"/>
      <c r="HW13" s="24"/>
      <c r="HY13" s="24"/>
      <c r="IA13" s="24"/>
      <c r="IC13" s="24"/>
      <c r="IE13" s="24"/>
      <c r="IG13" s="24"/>
      <c r="II13" s="24"/>
      <c r="IK13" s="24"/>
      <c r="IM13" s="24"/>
      <c r="IO13" s="24"/>
      <c r="IQ13" s="24"/>
      <c r="IS13" s="24"/>
      <c r="IU13" s="24"/>
    </row>
    <row r="14" spans="1:255" ht="13.5" customHeight="1" x14ac:dyDescent="0.25">
      <c r="A14" s="17">
        <v>10</v>
      </c>
      <c r="B14" s="18" t="s">
        <v>59</v>
      </c>
      <c r="C14" s="19"/>
      <c r="D14" s="19"/>
      <c r="E14" s="23">
        <v>8241.7624242713173</v>
      </c>
      <c r="F14" s="19"/>
      <c r="G14" s="2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20">
        <f t="shared" si="0"/>
        <v>8241.7624242713173</v>
      </c>
      <c r="AJ14" s="19">
        <v>1136.0652298408022</v>
      </c>
      <c r="AK14" s="19">
        <v>0</v>
      </c>
      <c r="AL14" s="19"/>
      <c r="AM14" s="19">
        <v>1136.0652298408022</v>
      </c>
      <c r="AN14" s="20">
        <f t="shared" si="1"/>
        <v>9377.8276541121195</v>
      </c>
      <c r="AO14" s="19">
        <v>1729.8956263608088</v>
      </c>
      <c r="AP14" s="19">
        <v>0</v>
      </c>
      <c r="AQ14" s="20">
        <f t="shared" si="2"/>
        <v>11107.723280472928</v>
      </c>
    </row>
    <row r="15" spans="1:255" ht="13.5" customHeight="1" x14ac:dyDescent="0.25">
      <c r="A15" s="17">
        <v>11</v>
      </c>
      <c r="B15" s="21" t="s">
        <v>121</v>
      </c>
      <c r="C15" s="19"/>
      <c r="D15" s="19"/>
      <c r="E15" s="23">
        <v>1755.0205341359317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20">
        <f t="shared" si="0"/>
        <v>1755.0205341359317</v>
      </c>
      <c r="AJ15" s="19">
        <v>425.17815393123522</v>
      </c>
      <c r="AK15" s="19">
        <v>0</v>
      </c>
      <c r="AL15" s="19"/>
      <c r="AM15" s="19">
        <v>425.17815393123522</v>
      </c>
      <c r="AN15" s="20">
        <f t="shared" si="1"/>
        <v>2180.198688067167</v>
      </c>
      <c r="AO15" s="19">
        <v>800.64717462423027</v>
      </c>
      <c r="AP15" s="19">
        <v>0</v>
      </c>
      <c r="AQ15" s="20">
        <f t="shared" si="2"/>
        <v>2980.8458626913971</v>
      </c>
    </row>
    <row r="16" spans="1:255" ht="13.5" customHeight="1" x14ac:dyDescent="0.25">
      <c r="A16" s="17">
        <v>12</v>
      </c>
      <c r="B16" s="21" t="s">
        <v>61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5">
        <v>19990.642157980001</v>
      </c>
      <c r="P16" s="19">
        <v>55.292279798833007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H16" s="19"/>
      <c r="AI16" s="20">
        <f t="shared" si="0"/>
        <v>20045.934437778833</v>
      </c>
      <c r="AJ16" s="19">
        <v>74.94</v>
      </c>
      <c r="AK16" s="19">
        <v>0</v>
      </c>
      <c r="AL16" s="19"/>
      <c r="AM16" s="19">
        <v>74.94</v>
      </c>
      <c r="AN16" s="20">
        <f t="shared" si="1"/>
        <v>20120.874437778832</v>
      </c>
      <c r="AO16" s="19">
        <v>0</v>
      </c>
      <c r="AP16" s="19">
        <v>0</v>
      </c>
      <c r="AQ16" s="20">
        <f t="shared" si="2"/>
        <v>20120.874437778832</v>
      </c>
    </row>
    <row r="17" spans="1:43" ht="13.5" customHeight="1" x14ac:dyDescent="0.25">
      <c r="A17" s="17">
        <v>13</v>
      </c>
      <c r="B17" s="21" t="s">
        <v>62</v>
      </c>
      <c r="C17" s="19">
        <v>7204.8573617031288</v>
      </c>
      <c r="D17" s="19"/>
      <c r="E17" s="19"/>
      <c r="F17" s="19">
        <v>1403.9376869099999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20">
        <f t="shared" si="0"/>
        <v>8608.7950486131285</v>
      </c>
      <c r="AJ17" s="19">
        <v>2113.1324496886859</v>
      </c>
      <c r="AK17" s="19">
        <v>0</v>
      </c>
      <c r="AL17" s="19"/>
      <c r="AM17" s="19">
        <v>2113.1324496886859</v>
      </c>
      <c r="AN17" s="20">
        <f t="shared" si="1"/>
        <v>10721.927498301815</v>
      </c>
      <c r="AO17" s="19">
        <v>1820.1911445127121</v>
      </c>
      <c r="AP17" s="19">
        <v>290.17839894883423</v>
      </c>
      <c r="AQ17" s="20">
        <f t="shared" si="2"/>
        <v>12832.297041763361</v>
      </c>
    </row>
    <row r="18" spans="1:43" ht="13.5" customHeight="1" x14ac:dyDescent="0.25">
      <c r="A18" s="17">
        <v>14</v>
      </c>
      <c r="B18" s="26" t="s">
        <v>63</v>
      </c>
      <c r="D18" s="19"/>
      <c r="E18" s="19"/>
      <c r="F18" s="19">
        <v>795.50039506285611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20">
        <f t="shared" si="0"/>
        <v>795.50039506285611</v>
      </c>
      <c r="AJ18" s="19">
        <v>2600.2685463099124</v>
      </c>
      <c r="AK18" s="19">
        <v>0</v>
      </c>
      <c r="AL18" s="19"/>
      <c r="AM18" s="19">
        <v>2600.2685463099124</v>
      </c>
      <c r="AN18" s="20">
        <f t="shared" si="1"/>
        <v>3395.7689413727685</v>
      </c>
      <c r="AO18" s="19">
        <v>382.56329408094757</v>
      </c>
      <c r="AP18" s="19">
        <v>170.37355196956139</v>
      </c>
      <c r="AQ18" s="20">
        <f t="shared" si="2"/>
        <v>3948.7057874232773</v>
      </c>
    </row>
    <row r="19" spans="1:43" ht="13.5" customHeight="1" x14ac:dyDescent="0.25">
      <c r="A19" s="17">
        <v>15</v>
      </c>
      <c r="B19" s="21" t="s">
        <v>64</v>
      </c>
      <c r="C19" s="19"/>
      <c r="D19" s="19"/>
      <c r="E19" s="19"/>
      <c r="F19" s="19">
        <v>3205.7318737220512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20">
        <f t="shared" si="0"/>
        <v>3205.7318737220512</v>
      </c>
      <c r="AJ19" s="19">
        <v>820.933104064595</v>
      </c>
      <c r="AK19" s="19">
        <v>0</v>
      </c>
      <c r="AL19" s="19"/>
      <c r="AM19" s="19">
        <v>820.933104064595</v>
      </c>
      <c r="AN19" s="20">
        <f t="shared" si="1"/>
        <v>4026.664977786646</v>
      </c>
      <c r="AO19" s="19">
        <v>925.03388052172238</v>
      </c>
      <c r="AP19" s="19">
        <v>1051.6476373884116</v>
      </c>
      <c r="AQ19" s="20">
        <f t="shared" si="2"/>
        <v>6003.34649569678</v>
      </c>
    </row>
    <row r="20" spans="1:43" ht="13.5" customHeight="1" x14ac:dyDescent="0.25">
      <c r="A20" s="17">
        <v>16</v>
      </c>
      <c r="B20" s="21" t="s">
        <v>65</v>
      </c>
      <c r="C20" s="19"/>
      <c r="D20" s="19"/>
      <c r="E20" s="19"/>
      <c r="F20" s="19"/>
      <c r="G20" s="19">
        <v>956.5021828185196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20">
        <f t="shared" si="0"/>
        <v>956.5021828185196</v>
      </c>
      <c r="AJ20" s="19">
        <v>1208.2276675769835</v>
      </c>
      <c r="AK20" s="19">
        <v>0</v>
      </c>
      <c r="AL20" s="19"/>
      <c r="AM20" s="19">
        <v>1208.2276675769835</v>
      </c>
      <c r="AN20" s="20">
        <f t="shared" si="1"/>
        <v>2164.729850395503</v>
      </c>
      <c r="AO20" s="19">
        <v>829.42166892432874</v>
      </c>
      <c r="AP20" s="19">
        <v>114.05268967736717</v>
      </c>
      <c r="AQ20" s="20">
        <f t="shared" si="2"/>
        <v>3108.2042089971992</v>
      </c>
    </row>
    <row r="21" spans="1:43" ht="13.5" customHeight="1" x14ac:dyDescent="0.25">
      <c r="A21" s="17">
        <v>17</v>
      </c>
      <c r="B21" s="21" t="s">
        <v>66</v>
      </c>
      <c r="C21" s="19"/>
      <c r="D21" s="19"/>
      <c r="E21" s="19"/>
      <c r="F21" s="19"/>
      <c r="G21" s="19"/>
      <c r="H21" s="19">
        <v>517.99109065158643</v>
      </c>
      <c r="I21" s="19">
        <v>708.60498000793666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20">
        <f t="shared" si="0"/>
        <v>1226.5960706595231</v>
      </c>
      <c r="AJ21" s="19">
        <v>2491.3098705309453</v>
      </c>
      <c r="AK21" s="19">
        <v>0</v>
      </c>
      <c r="AL21" s="19"/>
      <c r="AM21" s="19">
        <v>2491.3098705309453</v>
      </c>
      <c r="AN21" s="20">
        <f t="shared" si="1"/>
        <v>3717.9059411904682</v>
      </c>
      <c r="AO21" s="19">
        <v>582.14280439936101</v>
      </c>
      <c r="AP21" s="19">
        <v>60.950629910492935</v>
      </c>
      <c r="AQ21" s="20">
        <f t="shared" si="2"/>
        <v>4360.9993755003225</v>
      </c>
    </row>
    <row r="22" spans="1:43" ht="13.5" customHeight="1" x14ac:dyDescent="0.25">
      <c r="A22" s="17">
        <v>18</v>
      </c>
      <c r="B22" s="21" t="s">
        <v>67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>
        <v>2919.3699532154005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20">
        <f t="shared" si="0"/>
        <v>2919.3699532154005</v>
      </c>
      <c r="AJ22" s="19">
        <v>2612.449746048525</v>
      </c>
      <c r="AK22" s="19">
        <v>0</v>
      </c>
      <c r="AL22" s="19"/>
      <c r="AM22" s="19">
        <v>2612.449746048525</v>
      </c>
      <c r="AN22" s="20">
        <f t="shared" si="1"/>
        <v>5531.8196992639259</v>
      </c>
      <c r="AO22" s="19">
        <v>748.74953956560682</v>
      </c>
      <c r="AP22" s="19">
        <v>62.67247732312412</v>
      </c>
      <c r="AQ22" s="20">
        <f t="shared" si="2"/>
        <v>6343.2417161526573</v>
      </c>
    </row>
    <row r="23" spans="1:43" ht="13.5" customHeight="1" x14ac:dyDescent="0.25">
      <c r="A23" s="17">
        <v>19</v>
      </c>
      <c r="B23" s="21" t="s">
        <v>68</v>
      </c>
      <c r="C23" s="19"/>
      <c r="D23" s="19"/>
      <c r="E23" s="19"/>
      <c r="F23" s="19"/>
      <c r="G23" s="19"/>
      <c r="H23" s="19"/>
      <c r="I23" s="19"/>
      <c r="J23" s="19">
        <v>1280.0616894714287</v>
      </c>
      <c r="K23" s="19"/>
      <c r="L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20">
        <f t="shared" si="0"/>
        <v>1280.0616894714287</v>
      </c>
      <c r="AJ23" s="19">
        <v>2855.156113798947</v>
      </c>
      <c r="AK23" s="19">
        <v>0</v>
      </c>
      <c r="AL23" s="19"/>
      <c r="AM23" s="19">
        <v>2855.156113798947</v>
      </c>
      <c r="AN23" s="20">
        <f t="shared" si="1"/>
        <v>4135.217803270376</v>
      </c>
      <c r="AO23" s="19">
        <v>542.61119734501722</v>
      </c>
      <c r="AP23" s="19">
        <v>302.77633586302784</v>
      </c>
      <c r="AQ23" s="20">
        <f t="shared" si="2"/>
        <v>4980.6053364784211</v>
      </c>
    </row>
    <row r="24" spans="1:43" ht="13.5" customHeight="1" x14ac:dyDescent="0.25">
      <c r="A24" s="17">
        <v>20</v>
      </c>
      <c r="B24" s="21" t="s">
        <v>69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>
        <v>8069.4321045754014</v>
      </c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20">
        <f t="shared" si="0"/>
        <v>8069.4321045754014</v>
      </c>
      <c r="AJ24" s="19">
        <v>1192.9761234262862</v>
      </c>
      <c r="AK24" s="19">
        <v>0</v>
      </c>
      <c r="AL24" s="19"/>
      <c r="AM24" s="19">
        <v>1192.9761234262862</v>
      </c>
      <c r="AN24" s="20">
        <f t="shared" si="1"/>
        <v>9262.4082280016883</v>
      </c>
      <c r="AO24" s="19">
        <v>1133.8295325337658</v>
      </c>
      <c r="AP24" s="19">
        <v>231.01259011551147</v>
      </c>
      <c r="AQ24" s="20">
        <f t="shared" si="2"/>
        <v>10627.250350650966</v>
      </c>
    </row>
    <row r="25" spans="1:43" ht="13.5" customHeight="1" x14ac:dyDescent="0.25">
      <c r="A25" s="17">
        <v>21</v>
      </c>
      <c r="B25" s="21" t="s">
        <v>70</v>
      </c>
      <c r="C25" s="19"/>
      <c r="D25" s="19"/>
      <c r="E25" s="19"/>
      <c r="F25" s="19"/>
      <c r="G25" s="19"/>
      <c r="H25" s="19"/>
      <c r="I25" s="19"/>
      <c r="J25" s="19"/>
      <c r="K25" s="19"/>
      <c r="L25" s="19">
        <v>1465.1933649472533</v>
      </c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20">
        <f t="shared" si="0"/>
        <v>1465.1933649472533</v>
      </c>
      <c r="AJ25" s="19">
        <v>450.50811811194103</v>
      </c>
      <c r="AK25" s="19">
        <v>0</v>
      </c>
      <c r="AL25" s="19"/>
      <c r="AM25" s="19">
        <v>450.50811811194103</v>
      </c>
      <c r="AN25" s="20">
        <f t="shared" si="1"/>
        <v>1915.7014830591943</v>
      </c>
      <c r="AO25" s="19">
        <v>408.19235512259291</v>
      </c>
      <c r="AP25" s="19">
        <v>330.40850644475523</v>
      </c>
      <c r="AQ25" s="20">
        <f t="shared" si="2"/>
        <v>2654.3023446265424</v>
      </c>
    </row>
    <row r="26" spans="1:43" ht="13.5" customHeight="1" x14ac:dyDescent="0.25">
      <c r="A26" s="17">
        <v>22</v>
      </c>
      <c r="B26" s="21" t="s">
        <v>71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20">
        <f t="shared" si="0"/>
        <v>0</v>
      </c>
      <c r="AJ26" s="19">
        <v>433.87256297323245</v>
      </c>
      <c r="AK26" s="19">
        <v>0</v>
      </c>
      <c r="AL26" s="19"/>
      <c r="AM26" s="19">
        <v>433.87256297323245</v>
      </c>
      <c r="AN26" s="20">
        <f t="shared" si="1"/>
        <v>433.87256297323245</v>
      </c>
      <c r="AO26" s="19">
        <v>53.11119021594881</v>
      </c>
      <c r="AP26" s="19">
        <v>83.625069106672072</v>
      </c>
      <c r="AQ26" s="20">
        <f t="shared" si="2"/>
        <v>570.60882229585332</v>
      </c>
    </row>
    <row r="27" spans="1:43" ht="13.5" customHeight="1" x14ac:dyDescent="0.25">
      <c r="A27" s="17">
        <v>23</v>
      </c>
      <c r="B27" s="21" t="s">
        <v>72</v>
      </c>
      <c r="C27" s="19"/>
      <c r="D27" s="19"/>
      <c r="E27" s="19"/>
      <c r="F27" s="19"/>
      <c r="G27" s="19"/>
      <c r="H27" s="19"/>
      <c r="I27" s="19"/>
      <c r="J27" s="19"/>
      <c r="K27" s="25">
        <v>13466.341872450899</v>
      </c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20">
        <f t="shared" si="0"/>
        <v>13466.341872450899</v>
      </c>
      <c r="AJ27" s="19">
        <v>8730.2906523318379</v>
      </c>
      <c r="AK27" s="19">
        <v>0</v>
      </c>
      <c r="AL27" s="19"/>
      <c r="AM27" s="19">
        <v>8730.2906523318379</v>
      </c>
      <c r="AN27" s="20">
        <f t="shared" si="1"/>
        <v>22196.632524782737</v>
      </c>
      <c r="AO27" s="19">
        <v>4300.1600329319344</v>
      </c>
      <c r="AP27" s="19">
        <v>1102.543239059826</v>
      </c>
      <c r="AQ27" s="20">
        <f t="shared" si="2"/>
        <v>27599.335796774496</v>
      </c>
    </row>
    <row r="28" spans="1:43" ht="13.5" customHeight="1" x14ac:dyDescent="0.25">
      <c r="A28" s="17">
        <v>24</v>
      </c>
      <c r="B28" s="21" t="s">
        <v>73</v>
      </c>
      <c r="C28" s="19"/>
      <c r="D28" s="19"/>
      <c r="E28" s="19"/>
      <c r="F28" s="19"/>
      <c r="G28" s="19"/>
      <c r="H28" s="19"/>
      <c r="I28" s="19"/>
      <c r="J28" s="19"/>
      <c r="K28" s="19">
        <v>184.64191442999999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20">
        <f t="shared" si="0"/>
        <v>184.64191442999999</v>
      </c>
      <c r="AJ28" s="19">
        <v>1495.1432118229964</v>
      </c>
      <c r="AK28" s="19">
        <v>0</v>
      </c>
      <c r="AL28" s="19"/>
      <c r="AM28" s="19">
        <v>1495.1432118229964</v>
      </c>
      <c r="AN28" s="20">
        <f t="shared" si="1"/>
        <v>1679.7851262529964</v>
      </c>
      <c r="AO28" s="19">
        <v>270.90264691764492</v>
      </c>
      <c r="AP28" s="19">
        <v>560.89374289169609</v>
      </c>
      <c r="AQ28" s="20">
        <f t="shared" si="2"/>
        <v>2511.5815160623374</v>
      </c>
    </row>
    <row r="29" spans="1:43" ht="13.5" customHeight="1" x14ac:dyDescent="0.25">
      <c r="A29" s="17">
        <v>25</v>
      </c>
      <c r="B29" s="21" t="s">
        <v>74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20">
        <f t="shared" si="0"/>
        <v>0</v>
      </c>
      <c r="AJ29" s="19">
        <v>3792.4173980676596</v>
      </c>
      <c r="AK29" s="19">
        <v>0</v>
      </c>
      <c r="AL29" s="19"/>
      <c r="AM29" s="19">
        <v>3792.4173980676596</v>
      </c>
      <c r="AN29" s="20">
        <f t="shared" si="1"/>
        <v>3792.4173980676596</v>
      </c>
      <c r="AO29" s="19">
        <v>760.62214054844685</v>
      </c>
      <c r="AP29" s="19">
        <v>0</v>
      </c>
      <c r="AQ29" s="20">
        <f t="shared" si="2"/>
        <v>4553.0395386161063</v>
      </c>
    </row>
    <row r="30" spans="1:43" ht="13.5" customHeight="1" x14ac:dyDescent="0.25">
      <c r="A30" s="17">
        <v>26</v>
      </c>
      <c r="B30" s="21" t="s">
        <v>75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20">
        <f t="shared" si="0"/>
        <v>0</v>
      </c>
      <c r="AJ30" s="19">
        <v>2716.9315969030135</v>
      </c>
      <c r="AK30" s="19">
        <v>0</v>
      </c>
      <c r="AL30" s="19"/>
      <c r="AM30" s="19">
        <v>2716.9315969030135</v>
      </c>
      <c r="AN30" s="20">
        <f t="shared" si="1"/>
        <v>2716.9315969030135</v>
      </c>
      <c r="AO30" s="19">
        <v>498.87737723486782</v>
      </c>
      <c r="AP30" s="19">
        <v>0</v>
      </c>
      <c r="AQ30" s="20">
        <f t="shared" si="2"/>
        <v>3215.8089741378813</v>
      </c>
    </row>
    <row r="31" spans="1:43" ht="13.5" customHeight="1" x14ac:dyDescent="0.25">
      <c r="A31" s="17">
        <v>27</v>
      </c>
      <c r="B31" s="21" t="s">
        <v>76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20">
        <f t="shared" si="0"/>
        <v>0</v>
      </c>
      <c r="AJ31" s="19">
        <v>1913.2831775508744</v>
      </c>
      <c r="AK31" s="19">
        <v>0</v>
      </c>
      <c r="AL31" s="19"/>
      <c r="AM31" s="19">
        <v>1913.2831775508744</v>
      </c>
      <c r="AN31" s="20">
        <f t="shared" si="1"/>
        <v>1913.2831775508744</v>
      </c>
      <c r="AO31" s="19">
        <v>468.41748223728354</v>
      </c>
      <c r="AP31" s="19">
        <v>0</v>
      </c>
      <c r="AQ31" s="20">
        <f t="shared" si="2"/>
        <v>2381.7006597881577</v>
      </c>
    </row>
    <row r="32" spans="1:43" ht="13.5" customHeight="1" x14ac:dyDescent="0.25">
      <c r="A32" s="17">
        <v>28</v>
      </c>
      <c r="B32" s="21" t="s">
        <v>77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20">
        <f t="shared" si="0"/>
        <v>0</v>
      </c>
      <c r="AJ32" s="19">
        <v>2426.7621029499783</v>
      </c>
      <c r="AK32" s="19">
        <v>0</v>
      </c>
      <c r="AL32" s="19"/>
      <c r="AM32" s="19">
        <v>2426.7621029499783</v>
      </c>
      <c r="AN32" s="20">
        <f t="shared" si="1"/>
        <v>2426.7621029499783</v>
      </c>
      <c r="AO32" s="19">
        <v>594.12940415217702</v>
      </c>
      <c r="AP32" s="19">
        <v>325.40893127787848</v>
      </c>
      <c r="AQ32" s="20">
        <f t="shared" si="2"/>
        <v>3346.3004383800335</v>
      </c>
    </row>
    <row r="33" spans="1:44" ht="13.5" customHeight="1" x14ac:dyDescent="0.25">
      <c r="A33" s="17">
        <v>29</v>
      </c>
      <c r="B33" s="21" t="s">
        <v>78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20">
        <f t="shared" si="0"/>
        <v>0</v>
      </c>
      <c r="AJ33" s="19">
        <v>6061.21271776921</v>
      </c>
      <c r="AK33" s="19">
        <v>0</v>
      </c>
      <c r="AL33" s="19"/>
      <c r="AM33" s="19">
        <v>6061.21271776921</v>
      </c>
      <c r="AN33" s="20">
        <f t="shared" si="1"/>
        <v>6061.21271776921</v>
      </c>
      <c r="AO33" s="19">
        <v>854.9123006692007</v>
      </c>
      <c r="AP33" s="19">
        <v>1025.5180104712717</v>
      </c>
      <c r="AQ33" s="20">
        <f t="shared" si="2"/>
        <v>7941.6430289096825</v>
      </c>
    </row>
    <row r="34" spans="1:44" ht="13.5" customHeight="1" x14ac:dyDescent="0.25">
      <c r="A34" s="17">
        <v>30</v>
      </c>
      <c r="B34" s="21" t="s">
        <v>79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20">
        <f t="shared" si="0"/>
        <v>0</v>
      </c>
      <c r="AJ34" s="19">
        <v>2095.0946465744596</v>
      </c>
      <c r="AK34" s="19">
        <v>0</v>
      </c>
      <c r="AL34" s="19"/>
      <c r="AM34" s="19">
        <v>2095.0946465744596</v>
      </c>
      <c r="AN34" s="20">
        <f t="shared" si="1"/>
        <v>2095.0946465744596</v>
      </c>
      <c r="AO34" s="19">
        <v>497.5985211631687</v>
      </c>
      <c r="AP34" s="19">
        <v>0</v>
      </c>
      <c r="AQ34" s="20">
        <f t="shared" si="2"/>
        <v>2592.6931677376283</v>
      </c>
    </row>
    <row r="35" spans="1:44" ht="13.5" customHeight="1" x14ac:dyDescent="0.25">
      <c r="A35" s="17">
        <v>31</v>
      </c>
      <c r="B35" s="21" t="s">
        <v>80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20">
        <f t="shared" si="0"/>
        <v>0</v>
      </c>
      <c r="AJ35" s="19">
        <v>5286.9129612076931</v>
      </c>
      <c r="AK35" s="19">
        <v>0</v>
      </c>
      <c r="AL35" s="19"/>
      <c r="AM35" s="19">
        <v>5286.9129612076931</v>
      </c>
      <c r="AN35" s="20">
        <f t="shared" si="1"/>
        <v>5286.9129612076931</v>
      </c>
      <c r="AO35" s="19">
        <v>894.36274104841459</v>
      </c>
      <c r="AP35" s="19">
        <v>603.73456075584431</v>
      </c>
      <c r="AQ35" s="20">
        <f t="shared" si="2"/>
        <v>6785.0102630119518</v>
      </c>
    </row>
    <row r="36" spans="1:44" ht="13.5" customHeight="1" x14ac:dyDescent="0.25">
      <c r="A36" s="17">
        <v>32</v>
      </c>
      <c r="B36" s="21" t="s">
        <v>81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>
        <v>185.87129752126191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20">
        <f t="shared" si="0"/>
        <v>185.87129752126191</v>
      </c>
      <c r="AJ36" s="25">
        <v>10116.46315980255</v>
      </c>
      <c r="AK36" s="19"/>
      <c r="AL36" s="19"/>
      <c r="AM36" s="19">
        <v>10116.46315980255</v>
      </c>
      <c r="AN36" s="20">
        <f t="shared" si="1"/>
        <v>10302.334457323812</v>
      </c>
      <c r="AO36" s="19">
        <v>650</v>
      </c>
      <c r="AP36" s="19">
        <v>642.32500931000004</v>
      </c>
      <c r="AQ36" s="20">
        <f t="shared" si="2"/>
        <v>11594.659466633811</v>
      </c>
    </row>
    <row r="37" spans="1:44" ht="13.5" customHeight="1" x14ac:dyDescent="0.25">
      <c r="A37" s="27">
        <v>33</v>
      </c>
      <c r="B37" s="21" t="s">
        <v>82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28">
        <v>3446.4081449999999</v>
      </c>
      <c r="P37" s="28"/>
      <c r="Q37" s="19">
        <v>63736.536202252682</v>
      </c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20">
        <f t="shared" si="0"/>
        <v>67182.944347252676</v>
      </c>
      <c r="AJ37" s="19">
        <v>0</v>
      </c>
      <c r="AK37" s="19">
        <v>2816.6513019459135</v>
      </c>
      <c r="AL37" s="19"/>
      <c r="AM37" s="19">
        <v>2816.6513019459135</v>
      </c>
      <c r="AN37" s="20">
        <f t="shared" si="1"/>
        <v>69999.595649198585</v>
      </c>
      <c r="AO37" s="19"/>
      <c r="AP37" s="19">
        <v>0</v>
      </c>
      <c r="AQ37" s="20">
        <f t="shared" si="2"/>
        <v>69999.595649198585</v>
      </c>
      <c r="AR37" s="4"/>
    </row>
    <row r="38" spans="1:44" ht="13.5" customHeight="1" x14ac:dyDescent="0.25">
      <c r="A38" s="27">
        <v>34</v>
      </c>
      <c r="B38" s="21" t="s">
        <v>83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>
        <v>16134.485848977547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20">
        <f t="shared" si="0"/>
        <v>16134.485848977547</v>
      </c>
      <c r="AJ38" s="19">
        <v>0</v>
      </c>
      <c r="AK38" s="19">
        <v>0</v>
      </c>
      <c r="AL38" s="19"/>
      <c r="AM38" s="19">
        <v>0</v>
      </c>
      <c r="AN38" s="20">
        <f t="shared" si="1"/>
        <v>16134.485848977547</v>
      </c>
      <c r="AO38" s="131">
        <v>-16134.4858489775</v>
      </c>
      <c r="AP38" s="19">
        <v>0</v>
      </c>
      <c r="AQ38" s="20">
        <f t="shared" si="2"/>
        <v>4.7293724492192268E-11</v>
      </c>
      <c r="AR38" s="4"/>
    </row>
    <row r="39" spans="1:44" ht="13.5" customHeight="1" x14ac:dyDescent="0.25">
      <c r="A39" s="27">
        <v>35</v>
      </c>
      <c r="B39" s="21" t="s">
        <v>84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>
        <v>6144.9455041400006</v>
      </c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20">
        <f t="shared" si="0"/>
        <v>6144.9455041400006</v>
      </c>
      <c r="AJ39" s="19">
        <v>0</v>
      </c>
      <c r="AK39" s="19">
        <v>2671.9470989991751</v>
      </c>
      <c r="AL39" s="19"/>
      <c r="AM39" s="19">
        <v>2671.9470989991751</v>
      </c>
      <c r="AN39" s="20">
        <f t="shared" si="1"/>
        <v>8816.8926031391748</v>
      </c>
      <c r="AO39" s="131"/>
      <c r="AP39" s="19">
        <v>413.41918001333329</v>
      </c>
      <c r="AQ39" s="20">
        <f t="shared" si="2"/>
        <v>9230.3117831525087</v>
      </c>
    </row>
    <row r="40" spans="1:44" ht="13.5" customHeight="1" x14ac:dyDescent="0.25">
      <c r="A40" s="27">
        <v>36</v>
      </c>
      <c r="B40" s="21" t="s">
        <v>85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>
        <v>16358.422521715704</v>
      </c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20">
        <f t="shared" si="0"/>
        <v>16358.422521715704</v>
      </c>
      <c r="AJ40" s="19"/>
      <c r="AK40" s="19">
        <v>2517.8808274000003</v>
      </c>
      <c r="AL40" s="19"/>
      <c r="AM40" s="19">
        <v>2517.8808274000003</v>
      </c>
      <c r="AN40" s="20">
        <f t="shared" si="1"/>
        <v>18876.303349115704</v>
      </c>
      <c r="AO40" s="131">
        <v>-7065.1039357661903</v>
      </c>
      <c r="AP40" s="19"/>
      <c r="AQ40" s="20">
        <f t="shared" si="2"/>
        <v>11811.199413349514</v>
      </c>
    </row>
    <row r="41" spans="1:44" ht="13.5" customHeight="1" x14ac:dyDescent="0.25">
      <c r="A41" s="27">
        <v>37</v>
      </c>
      <c r="B41" s="29" t="s">
        <v>86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>
        <v>5367.3669932500006</v>
      </c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20">
        <f t="shared" si="0"/>
        <v>5367.3669932500006</v>
      </c>
      <c r="AJ41" s="19">
        <v>0</v>
      </c>
      <c r="AK41" s="19">
        <v>1494.6116783854075</v>
      </c>
      <c r="AL41" s="19"/>
      <c r="AM41" s="19">
        <v>1494.6116783854075</v>
      </c>
      <c r="AN41" s="20">
        <f t="shared" si="1"/>
        <v>6861.9786716354083</v>
      </c>
      <c r="AO41" s="2"/>
      <c r="AP41" s="19">
        <v>0</v>
      </c>
      <c r="AQ41" s="20">
        <f t="shared" si="2"/>
        <v>6861.9786716354083</v>
      </c>
    </row>
    <row r="42" spans="1:44" ht="13.5" customHeight="1" x14ac:dyDescent="0.25">
      <c r="A42" s="30">
        <v>38</v>
      </c>
      <c r="B42" s="31" t="s">
        <v>122</v>
      </c>
      <c r="C42" s="32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U42" s="4">
        <v>208.86018680631162</v>
      </c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20">
        <f t="shared" si="0"/>
        <v>208.86018680631162</v>
      </c>
      <c r="AJ42" s="19"/>
      <c r="AK42" s="19"/>
      <c r="AL42" s="19"/>
      <c r="AM42" s="19">
        <v>0</v>
      </c>
      <c r="AN42" s="20">
        <f t="shared" si="1"/>
        <v>208.86018680631162</v>
      </c>
      <c r="AO42" s="19"/>
      <c r="AP42" s="19"/>
      <c r="AQ42" s="20">
        <f t="shared" si="2"/>
        <v>208.86018680631162</v>
      </c>
    </row>
    <row r="43" spans="1:44" ht="13.5" customHeight="1" x14ac:dyDescent="0.25">
      <c r="A43" s="17">
        <v>39</v>
      </c>
      <c r="B43" s="33" t="s">
        <v>24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V43" s="19">
        <v>123.20042489999999</v>
      </c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20">
        <f t="shared" si="0"/>
        <v>123.20042489999999</v>
      </c>
      <c r="AJ43" s="19">
        <v>0</v>
      </c>
      <c r="AK43" s="19">
        <v>0.87794090216944354</v>
      </c>
      <c r="AL43" s="19"/>
      <c r="AM43" s="19">
        <v>0.87794090216944354</v>
      </c>
      <c r="AN43" s="20">
        <f t="shared" si="1"/>
        <v>124.07836580216943</v>
      </c>
      <c r="AO43" s="19"/>
      <c r="AP43" s="19">
        <v>0</v>
      </c>
      <c r="AQ43" s="20">
        <f t="shared" si="2"/>
        <v>124.07836580216943</v>
      </c>
    </row>
    <row r="44" spans="1:44" ht="13.5" customHeight="1" x14ac:dyDescent="0.25">
      <c r="A44" s="17">
        <v>40</v>
      </c>
      <c r="B44" s="21" t="s">
        <v>88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>
        <v>6817.3640067556744</v>
      </c>
      <c r="AB44" s="19">
        <v>3241.4758070987568</v>
      </c>
      <c r="AC44" s="19"/>
      <c r="AD44" s="19"/>
      <c r="AE44" s="19"/>
      <c r="AF44" s="19"/>
      <c r="AG44" s="19"/>
      <c r="AH44" s="19"/>
      <c r="AI44" s="20">
        <f t="shared" si="0"/>
        <v>10058.839813854431</v>
      </c>
      <c r="AJ44" s="19">
        <v>0</v>
      </c>
      <c r="AK44" s="19">
        <v>579.93396701819972</v>
      </c>
      <c r="AL44" s="19"/>
      <c r="AM44" s="19">
        <v>579.93396701819972</v>
      </c>
      <c r="AN44" s="20">
        <f t="shared" si="1"/>
        <v>10638.773780872631</v>
      </c>
      <c r="AO44" s="19"/>
      <c r="AQ44" s="20">
        <f t="shared" si="2"/>
        <v>10638.773780872631</v>
      </c>
    </row>
    <row r="45" spans="1:44" ht="13.5" customHeight="1" x14ac:dyDescent="0.25">
      <c r="A45" s="17">
        <v>41</v>
      </c>
      <c r="B45" s="21" t="s">
        <v>89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>
        <v>6601.1719653399996</v>
      </c>
      <c r="AD45" s="19"/>
      <c r="AE45" s="19"/>
      <c r="AF45" s="19"/>
      <c r="AG45" s="19"/>
      <c r="AH45" s="19"/>
      <c r="AI45" s="20">
        <f t="shared" si="0"/>
        <v>6601.1719653399996</v>
      </c>
      <c r="AJ45" s="19">
        <v>0</v>
      </c>
      <c r="AK45" s="19">
        <v>0</v>
      </c>
      <c r="AL45" s="19"/>
      <c r="AM45" s="19">
        <v>0</v>
      </c>
      <c r="AN45" s="20">
        <f t="shared" si="1"/>
        <v>6601.1719653399996</v>
      </c>
      <c r="AO45" s="19"/>
      <c r="AP45" s="19"/>
      <c r="AQ45" s="20">
        <f t="shared" si="2"/>
        <v>6601.1719653399996</v>
      </c>
    </row>
    <row r="46" spans="1:44" ht="13.5" customHeight="1" x14ac:dyDescent="0.25">
      <c r="A46" s="17">
        <v>42</v>
      </c>
      <c r="B46" s="21" t="s">
        <v>90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>
        <v>1213.1346821699995</v>
      </c>
      <c r="AE46" s="19"/>
      <c r="AF46" s="19"/>
      <c r="AG46" s="19"/>
      <c r="AH46" s="19"/>
      <c r="AI46" s="20">
        <f t="shared" si="0"/>
        <v>1213.1346821699995</v>
      </c>
      <c r="AJ46" s="19">
        <v>0</v>
      </c>
      <c r="AK46" s="19">
        <v>0</v>
      </c>
      <c r="AL46" s="19"/>
      <c r="AM46" s="19">
        <v>0</v>
      </c>
      <c r="AN46" s="20">
        <f t="shared" si="1"/>
        <v>1213.1346821699995</v>
      </c>
      <c r="AO46" s="19"/>
      <c r="AP46" s="19"/>
      <c r="AQ46" s="20">
        <f t="shared" si="2"/>
        <v>1213.1346821699995</v>
      </c>
    </row>
    <row r="47" spans="1:44" ht="13.5" customHeight="1" x14ac:dyDescent="0.25">
      <c r="A47" s="17">
        <v>43</v>
      </c>
      <c r="B47" s="21" t="s">
        <v>91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>
        <v>1142.717979</v>
      </c>
      <c r="P47" s="19"/>
      <c r="Q47" s="19"/>
      <c r="R47" s="19">
        <v>772.61547089999999</v>
      </c>
      <c r="S47" s="19"/>
      <c r="T47" s="19"/>
      <c r="U47" s="19"/>
      <c r="V47" s="19"/>
      <c r="W47" s="19"/>
      <c r="X47" s="19">
        <v>417.95935599592553</v>
      </c>
      <c r="Y47" s="19"/>
      <c r="Z47" s="19">
        <v>431.02427920000019</v>
      </c>
      <c r="AA47" s="19"/>
      <c r="AB47" s="19"/>
      <c r="AC47" s="19"/>
      <c r="AD47" s="19">
        <v>2639.3866570999839</v>
      </c>
      <c r="AE47" s="19"/>
      <c r="AF47" s="19"/>
      <c r="AG47" s="19"/>
      <c r="AH47" s="19"/>
      <c r="AI47" s="20">
        <f t="shared" si="0"/>
        <v>5403.7037421959103</v>
      </c>
      <c r="AJ47" s="19">
        <v>0</v>
      </c>
      <c r="AK47" s="19">
        <v>1238.4358376073651</v>
      </c>
      <c r="AL47" s="19"/>
      <c r="AM47" s="19">
        <v>1238.4358376073651</v>
      </c>
      <c r="AN47" s="20">
        <f t="shared" si="1"/>
        <v>6642.1395798032754</v>
      </c>
      <c r="AO47" s="19"/>
      <c r="AP47" s="19"/>
      <c r="AQ47" s="20">
        <f t="shared" si="2"/>
        <v>6642.1395798032754</v>
      </c>
    </row>
    <row r="48" spans="1:44" ht="13.5" customHeight="1" x14ac:dyDescent="0.25">
      <c r="A48" s="17">
        <v>44</v>
      </c>
      <c r="B48" s="21" t="s">
        <v>92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>
        <v>5016.5996299899998</v>
      </c>
      <c r="Z48" s="19"/>
      <c r="AA48" s="19"/>
      <c r="AB48" s="19"/>
      <c r="AC48" s="19"/>
      <c r="AD48" s="19"/>
      <c r="AE48" s="19"/>
      <c r="AF48" s="19"/>
      <c r="AG48" s="19"/>
      <c r="AH48" s="19"/>
      <c r="AI48" s="20">
        <f t="shared" si="0"/>
        <v>5016.5996299899998</v>
      </c>
      <c r="AJ48" s="19">
        <v>0</v>
      </c>
      <c r="AK48" s="19">
        <v>230.77715135854518</v>
      </c>
      <c r="AL48" s="19"/>
      <c r="AM48" s="19">
        <v>230.77715135854518</v>
      </c>
      <c r="AN48" s="20">
        <f t="shared" si="1"/>
        <v>5247.3767813485447</v>
      </c>
      <c r="AO48" s="19"/>
      <c r="AP48" s="19">
        <v>172.6496409166667</v>
      </c>
      <c r="AQ48" s="20">
        <f t="shared" si="2"/>
        <v>5420.0264222652113</v>
      </c>
    </row>
    <row r="49" spans="1:43" ht="13.5" customHeight="1" x14ac:dyDescent="0.25">
      <c r="A49" s="17">
        <v>45</v>
      </c>
      <c r="B49" s="21" t="s">
        <v>93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>
        <v>21808.185678569542</v>
      </c>
      <c r="AF49" s="19"/>
      <c r="AG49" s="19"/>
      <c r="AH49" s="19"/>
      <c r="AI49" s="20">
        <f t="shared" si="0"/>
        <v>21808.185678569542</v>
      </c>
      <c r="AJ49" s="19">
        <v>0</v>
      </c>
      <c r="AK49" s="19">
        <v>424.137</v>
      </c>
      <c r="AL49" s="19"/>
      <c r="AM49" s="19">
        <v>424.137</v>
      </c>
      <c r="AN49" s="20">
        <f t="shared" si="1"/>
        <v>22232.322678569541</v>
      </c>
      <c r="AO49" s="19"/>
      <c r="AP49" s="19"/>
      <c r="AQ49" s="20">
        <f t="shared" si="2"/>
        <v>22232.322678569541</v>
      </c>
    </row>
    <row r="50" spans="1:43" ht="13.5" customHeight="1" x14ac:dyDescent="0.25">
      <c r="A50" s="17">
        <v>46</v>
      </c>
      <c r="B50" s="21" t="s">
        <v>94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>
        <v>6671.4867640360007</v>
      </c>
      <c r="AG50" s="19"/>
      <c r="AH50" s="19"/>
      <c r="AI50" s="20">
        <f t="shared" si="0"/>
        <v>6671.4867640360007</v>
      </c>
      <c r="AJ50" s="19">
        <v>0</v>
      </c>
      <c r="AK50" s="19">
        <v>1936.5209544941231</v>
      </c>
      <c r="AL50" s="19"/>
      <c r="AM50" s="19">
        <v>1936.5209544941231</v>
      </c>
      <c r="AN50" s="20">
        <f t="shared" si="1"/>
        <v>8608.0077185301234</v>
      </c>
      <c r="AO50" s="19"/>
      <c r="AP50" s="19"/>
      <c r="AQ50" s="20">
        <f t="shared" si="2"/>
        <v>8608.0077185301234</v>
      </c>
    </row>
    <row r="51" spans="1:43" ht="13.5" customHeight="1" x14ac:dyDescent="0.25">
      <c r="A51" s="17">
        <v>47</v>
      </c>
      <c r="B51" s="21" t="s">
        <v>95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AA51" s="19"/>
      <c r="AB51" s="19"/>
      <c r="AC51" s="19"/>
      <c r="AE51" s="19"/>
      <c r="AF51" s="19"/>
      <c r="AG51" s="19">
        <v>3386.7866255499252</v>
      </c>
      <c r="AH51" s="19"/>
      <c r="AI51" s="20">
        <f t="shared" si="0"/>
        <v>3386.7866255499252</v>
      </c>
      <c r="AJ51" s="19">
        <v>0</v>
      </c>
      <c r="AK51" s="19">
        <v>392.56751406857336</v>
      </c>
      <c r="AL51" s="19"/>
      <c r="AM51" s="19">
        <v>392.56751406857336</v>
      </c>
      <c r="AN51" s="20">
        <f t="shared" si="1"/>
        <v>3779.3541396184987</v>
      </c>
      <c r="AO51" s="19"/>
      <c r="AP51" s="19"/>
      <c r="AQ51" s="20">
        <f t="shared" si="2"/>
        <v>3779.3541396184987</v>
      </c>
    </row>
    <row r="52" spans="1:43" ht="13.5" customHeight="1" x14ac:dyDescent="0.25">
      <c r="A52" s="34">
        <v>48</v>
      </c>
      <c r="B52" s="29" t="s">
        <v>123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6">
        <v>828.24602100000004</v>
      </c>
      <c r="AI52" s="20">
        <f t="shared" si="0"/>
        <v>828.24602100000004</v>
      </c>
      <c r="AJ52" s="35">
        <v>0</v>
      </c>
      <c r="AK52" s="35">
        <v>0</v>
      </c>
      <c r="AL52" s="35"/>
      <c r="AM52" s="35">
        <v>0</v>
      </c>
      <c r="AN52" s="37">
        <f t="shared" si="1"/>
        <v>828.24602100000004</v>
      </c>
      <c r="AO52" s="35"/>
      <c r="AP52" s="35"/>
      <c r="AQ52" s="37">
        <f t="shared" si="2"/>
        <v>828.24602100000004</v>
      </c>
    </row>
    <row r="53" spans="1:43" s="38" customFormat="1" ht="13.5" customHeight="1" x14ac:dyDescent="0.25">
      <c r="A53" s="44"/>
      <c r="B53" s="45" t="s">
        <v>103</v>
      </c>
      <c r="C53" s="46">
        <f t="shared" ref="C53:AQ53" si="3">SUM(C5:C52)</f>
        <v>20944.06865232117</v>
      </c>
      <c r="D53" s="46">
        <f t="shared" si="3"/>
        <v>4116.3322403527718</v>
      </c>
      <c r="E53" s="46">
        <f t="shared" si="3"/>
        <v>11146.106458826185</v>
      </c>
      <c r="F53" s="46">
        <f t="shared" si="3"/>
        <v>5405.169955694907</v>
      </c>
      <c r="G53" s="46">
        <f t="shared" si="3"/>
        <v>956.5021828185196</v>
      </c>
      <c r="H53" s="46">
        <f t="shared" si="3"/>
        <v>517.99109065158643</v>
      </c>
      <c r="I53" s="46">
        <f t="shared" si="3"/>
        <v>708.60498000793666</v>
      </c>
      <c r="J53" s="46">
        <f t="shared" si="3"/>
        <v>1280.0616894714287</v>
      </c>
      <c r="K53" s="47">
        <f t="shared" si="3"/>
        <v>13650.983786880899</v>
      </c>
      <c r="L53" s="46">
        <f t="shared" si="3"/>
        <v>1465.1933649472533</v>
      </c>
      <c r="M53" s="46">
        <f t="shared" si="3"/>
        <v>10988.802057790803</v>
      </c>
      <c r="N53" s="46">
        <f t="shared" si="3"/>
        <v>185.87129752126191</v>
      </c>
      <c r="O53" s="46">
        <f t="shared" si="3"/>
        <v>24579.768281980003</v>
      </c>
      <c r="P53" s="46">
        <f t="shared" si="3"/>
        <v>55.292279798833007</v>
      </c>
      <c r="Q53" s="46">
        <f t="shared" si="3"/>
        <v>63736.536202252682</v>
      </c>
      <c r="R53" s="46">
        <f t="shared" si="3"/>
        <v>16907.101319877547</v>
      </c>
      <c r="S53" s="46">
        <f t="shared" si="3"/>
        <v>16358.422521715704</v>
      </c>
      <c r="T53" s="46">
        <f t="shared" si="3"/>
        <v>5367.3669932500006</v>
      </c>
      <c r="U53" s="46">
        <f t="shared" si="3"/>
        <v>208.86018680631162</v>
      </c>
      <c r="V53" s="46">
        <f t="shared" si="3"/>
        <v>123.20042489999999</v>
      </c>
      <c r="W53" s="46">
        <f t="shared" si="3"/>
        <v>6144.9455041400006</v>
      </c>
      <c r="X53" s="46">
        <f t="shared" si="3"/>
        <v>417.95935599592553</v>
      </c>
      <c r="Y53" s="46">
        <f t="shared" si="3"/>
        <v>5016.5996299899998</v>
      </c>
      <c r="Z53" s="46">
        <f t="shared" si="3"/>
        <v>431.02427920000019</v>
      </c>
      <c r="AA53" s="46">
        <f t="shared" si="3"/>
        <v>6817.3640067556744</v>
      </c>
      <c r="AB53" s="46">
        <f t="shared" si="3"/>
        <v>3241.4758070987568</v>
      </c>
      <c r="AC53" s="46">
        <f t="shared" si="3"/>
        <v>6601.1719653399996</v>
      </c>
      <c r="AD53" s="46">
        <f t="shared" si="3"/>
        <v>3852.5213392699834</v>
      </c>
      <c r="AE53" s="46">
        <f t="shared" si="3"/>
        <v>21808.185678569542</v>
      </c>
      <c r="AF53" s="46">
        <f t="shared" si="3"/>
        <v>6671.4867640360007</v>
      </c>
      <c r="AG53" s="46">
        <f t="shared" si="3"/>
        <v>3386.7866255499252</v>
      </c>
      <c r="AH53" s="46">
        <f t="shared" si="3"/>
        <v>828.24602100000004</v>
      </c>
      <c r="AI53" s="46">
        <f t="shared" si="3"/>
        <v>263920.0029448116</v>
      </c>
      <c r="AJ53" s="46">
        <f t="shared" si="3"/>
        <v>67274.3679845757</v>
      </c>
      <c r="AK53" s="46">
        <f t="shared" si="3"/>
        <v>14304.341272179472</v>
      </c>
      <c r="AL53" s="46">
        <f t="shared" si="3"/>
        <v>0</v>
      </c>
      <c r="AM53" s="46">
        <f t="shared" si="3"/>
        <v>81578.709256755174</v>
      </c>
      <c r="AN53" s="46">
        <f t="shared" si="3"/>
        <v>345498.71220156678</v>
      </c>
      <c r="AO53" s="46">
        <f t="shared" si="3"/>
        <v>7.2759576141834259E-12</v>
      </c>
      <c r="AP53" s="48">
        <f t="shared" si="3"/>
        <v>8086.6739869800012</v>
      </c>
      <c r="AQ53" s="46">
        <f t="shared" si="3"/>
        <v>353585.38618854684</v>
      </c>
    </row>
    <row r="55" spans="1:43" x14ac:dyDescent="0.25">
      <c r="AJ55" s="39"/>
    </row>
    <row r="65" spans="32:32" x14ac:dyDescent="0.25">
      <c r="AF65" s="1"/>
    </row>
  </sheetData>
  <mergeCells count="1">
    <mergeCell ref="A3:A4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D2E30-5682-4744-B5BE-522EC9C0AA54}">
  <dimension ref="A1:IJ83"/>
  <sheetViews>
    <sheetView topLeftCell="A31" zoomScale="82" zoomScaleNormal="82" workbookViewId="0">
      <selection activeCell="AW1" sqref="AW1"/>
    </sheetView>
  </sheetViews>
  <sheetFormatPr defaultColWidth="15.5703125" defaultRowHeight="12.75" x14ac:dyDescent="0.2"/>
  <cols>
    <col min="1" max="1" width="5.28515625" style="2" customWidth="1"/>
    <col min="2" max="2" width="34.42578125" style="2" customWidth="1"/>
    <col min="3" max="5" width="32.7109375" style="2" customWidth="1"/>
    <col min="6" max="30" width="32.7109375" style="4" customWidth="1"/>
    <col min="31" max="36" width="32.7109375" style="2" customWidth="1"/>
    <col min="37" max="44" width="21.7109375" style="2" customWidth="1"/>
    <col min="45" max="45" width="21.7109375" style="38" customWidth="1"/>
    <col min="46" max="48" width="21.7109375" style="2" customWidth="1"/>
    <col min="49" max="49" width="21.7109375" style="38" customWidth="1"/>
    <col min="50" max="245" width="15.5703125" style="2"/>
    <col min="246" max="246" width="5.28515625" style="2" customWidth="1"/>
    <col min="247" max="247" width="34.42578125" style="2" customWidth="1"/>
    <col min="248" max="248" width="16.140625" style="2" customWidth="1"/>
    <col min="249" max="249" width="15.5703125" style="2"/>
    <col min="250" max="250" width="11.42578125" style="2" customWidth="1"/>
    <col min="251" max="251" width="10.85546875" style="2" customWidth="1"/>
    <col min="252" max="252" width="9.5703125" style="2" customWidth="1"/>
    <col min="253" max="253" width="13" style="2" customWidth="1"/>
    <col min="254" max="255" width="8.7109375" style="2" customWidth="1"/>
    <col min="256" max="256" width="11.85546875" style="2" customWidth="1"/>
    <col min="257" max="257" width="8.7109375" style="2" customWidth="1"/>
    <col min="258" max="258" width="11.7109375" style="2" customWidth="1"/>
    <col min="259" max="259" width="11.140625" style="2" customWidth="1"/>
    <col min="260" max="260" width="9.85546875" style="2" customWidth="1"/>
    <col min="261" max="261" width="8.7109375" style="2" customWidth="1"/>
    <col min="262" max="268" width="9.85546875" style="2" customWidth="1"/>
    <col min="269" max="269" width="13.42578125" style="2" customWidth="1"/>
    <col min="270" max="274" width="10.140625" style="2" customWidth="1"/>
    <col min="275" max="275" width="19.5703125" style="2" customWidth="1"/>
    <col min="276" max="276" width="17.5703125" style="2" bestFit="1" customWidth="1"/>
    <col min="277" max="277" width="9.140625" style="2" customWidth="1"/>
    <col min="278" max="279" width="9.5703125" style="2" customWidth="1"/>
    <col min="280" max="280" width="14" style="2" customWidth="1"/>
    <col min="281" max="281" width="13.5703125" style="2" customWidth="1"/>
    <col min="282" max="282" width="10.5703125" style="2" customWidth="1"/>
    <col min="283" max="283" width="9.7109375" style="2" customWidth="1"/>
    <col min="284" max="284" width="9.42578125" style="2" customWidth="1"/>
    <col min="285" max="285" width="7.140625" style="2" customWidth="1"/>
    <col min="286" max="286" width="11" style="2" customWidth="1"/>
    <col min="287" max="287" width="13.42578125" style="2" customWidth="1"/>
    <col min="288" max="288" width="10.5703125" style="2" bestFit="1" customWidth="1"/>
    <col min="289" max="289" width="12" style="2" bestFit="1" customWidth="1"/>
    <col min="290" max="290" width="13.42578125" style="2" customWidth="1"/>
    <col min="291" max="291" width="10.42578125" style="2" customWidth="1"/>
    <col min="292" max="292" width="10.85546875" style="2" customWidth="1"/>
    <col min="293" max="293" width="12" style="2" customWidth="1"/>
    <col min="294" max="294" width="11.5703125" style="2" bestFit="1" customWidth="1"/>
    <col min="295" max="295" width="9.85546875" style="2" customWidth="1"/>
    <col min="296" max="296" width="13.140625" style="2" customWidth="1"/>
    <col min="297" max="297" width="13.5703125" style="2" customWidth="1"/>
    <col min="298" max="501" width="15.5703125" style="2"/>
    <col min="502" max="502" width="5.28515625" style="2" customWidth="1"/>
    <col min="503" max="503" width="34.42578125" style="2" customWidth="1"/>
    <col min="504" max="504" width="16.140625" style="2" customWidth="1"/>
    <col min="505" max="505" width="15.5703125" style="2"/>
    <col min="506" max="506" width="11.42578125" style="2" customWidth="1"/>
    <col min="507" max="507" width="10.85546875" style="2" customWidth="1"/>
    <col min="508" max="508" width="9.5703125" style="2" customWidth="1"/>
    <col min="509" max="509" width="13" style="2" customWidth="1"/>
    <col min="510" max="511" width="8.7109375" style="2" customWidth="1"/>
    <col min="512" max="512" width="11.85546875" style="2" customWidth="1"/>
    <col min="513" max="513" width="8.7109375" style="2" customWidth="1"/>
    <col min="514" max="514" width="11.7109375" style="2" customWidth="1"/>
    <col min="515" max="515" width="11.140625" style="2" customWidth="1"/>
    <col min="516" max="516" width="9.85546875" style="2" customWidth="1"/>
    <col min="517" max="517" width="8.7109375" style="2" customWidth="1"/>
    <col min="518" max="524" width="9.85546875" style="2" customWidth="1"/>
    <col min="525" max="525" width="13.42578125" style="2" customWidth="1"/>
    <col min="526" max="530" width="10.140625" style="2" customWidth="1"/>
    <col min="531" max="531" width="19.5703125" style="2" customWidth="1"/>
    <col min="532" max="532" width="17.5703125" style="2" bestFit="1" customWidth="1"/>
    <col min="533" max="533" width="9.140625" style="2" customWidth="1"/>
    <col min="534" max="535" width="9.5703125" style="2" customWidth="1"/>
    <col min="536" max="536" width="14" style="2" customWidth="1"/>
    <col min="537" max="537" width="13.5703125" style="2" customWidth="1"/>
    <col min="538" max="538" width="10.5703125" style="2" customWidth="1"/>
    <col min="539" max="539" width="9.7109375" style="2" customWidth="1"/>
    <col min="540" max="540" width="9.42578125" style="2" customWidth="1"/>
    <col min="541" max="541" width="7.140625" style="2" customWidth="1"/>
    <col min="542" max="542" width="11" style="2" customWidth="1"/>
    <col min="543" max="543" width="13.42578125" style="2" customWidth="1"/>
    <col min="544" max="544" width="10.5703125" style="2" bestFit="1" customWidth="1"/>
    <col min="545" max="545" width="12" style="2" bestFit="1" customWidth="1"/>
    <col min="546" max="546" width="13.42578125" style="2" customWidth="1"/>
    <col min="547" max="547" width="10.42578125" style="2" customWidth="1"/>
    <col min="548" max="548" width="10.85546875" style="2" customWidth="1"/>
    <col min="549" max="549" width="12" style="2" customWidth="1"/>
    <col min="550" max="550" width="11.5703125" style="2" bestFit="1" customWidth="1"/>
    <col min="551" max="551" width="9.85546875" style="2" customWidth="1"/>
    <col min="552" max="552" width="13.140625" style="2" customWidth="1"/>
    <col min="553" max="553" width="13.5703125" style="2" customWidth="1"/>
    <col min="554" max="757" width="15.5703125" style="2"/>
    <col min="758" max="758" width="5.28515625" style="2" customWidth="1"/>
    <col min="759" max="759" width="34.42578125" style="2" customWidth="1"/>
    <col min="760" max="760" width="16.140625" style="2" customWidth="1"/>
    <col min="761" max="761" width="15.5703125" style="2"/>
    <col min="762" max="762" width="11.42578125" style="2" customWidth="1"/>
    <col min="763" max="763" width="10.85546875" style="2" customWidth="1"/>
    <col min="764" max="764" width="9.5703125" style="2" customWidth="1"/>
    <col min="765" max="765" width="13" style="2" customWidth="1"/>
    <col min="766" max="767" width="8.7109375" style="2" customWidth="1"/>
    <col min="768" max="768" width="11.85546875" style="2" customWidth="1"/>
    <col min="769" max="769" width="8.7109375" style="2" customWidth="1"/>
    <col min="770" max="770" width="11.7109375" style="2" customWidth="1"/>
    <col min="771" max="771" width="11.140625" style="2" customWidth="1"/>
    <col min="772" max="772" width="9.85546875" style="2" customWidth="1"/>
    <col min="773" max="773" width="8.7109375" style="2" customWidth="1"/>
    <col min="774" max="780" width="9.85546875" style="2" customWidth="1"/>
    <col min="781" max="781" width="13.42578125" style="2" customWidth="1"/>
    <col min="782" max="786" width="10.140625" style="2" customWidth="1"/>
    <col min="787" max="787" width="19.5703125" style="2" customWidth="1"/>
    <col min="788" max="788" width="17.5703125" style="2" bestFit="1" customWidth="1"/>
    <col min="789" max="789" width="9.140625" style="2" customWidth="1"/>
    <col min="790" max="791" width="9.5703125" style="2" customWidth="1"/>
    <col min="792" max="792" width="14" style="2" customWidth="1"/>
    <col min="793" max="793" width="13.5703125" style="2" customWidth="1"/>
    <col min="794" max="794" width="10.5703125" style="2" customWidth="1"/>
    <col min="795" max="795" width="9.7109375" style="2" customWidth="1"/>
    <col min="796" max="796" width="9.42578125" style="2" customWidth="1"/>
    <col min="797" max="797" width="7.140625" style="2" customWidth="1"/>
    <col min="798" max="798" width="11" style="2" customWidth="1"/>
    <col min="799" max="799" width="13.42578125" style="2" customWidth="1"/>
    <col min="800" max="800" width="10.5703125" style="2" bestFit="1" customWidth="1"/>
    <col min="801" max="801" width="12" style="2" bestFit="1" customWidth="1"/>
    <col min="802" max="802" width="13.42578125" style="2" customWidth="1"/>
    <col min="803" max="803" width="10.42578125" style="2" customWidth="1"/>
    <col min="804" max="804" width="10.85546875" style="2" customWidth="1"/>
    <col min="805" max="805" width="12" style="2" customWidth="1"/>
    <col min="806" max="806" width="11.5703125" style="2" bestFit="1" customWidth="1"/>
    <col min="807" max="807" width="9.85546875" style="2" customWidth="1"/>
    <col min="808" max="808" width="13.140625" style="2" customWidth="1"/>
    <col min="809" max="809" width="13.5703125" style="2" customWidth="1"/>
    <col min="810" max="1013" width="15.5703125" style="2"/>
    <col min="1014" max="1014" width="5.28515625" style="2" customWidth="1"/>
    <col min="1015" max="1015" width="34.42578125" style="2" customWidth="1"/>
    <col min="1016" max="1016" width="16.140625" style="2" customWidth="1"/>
    <col min="1017" max="1017" width="15.5703125" style="2"/>
    <col min="1018" max="1018" width="11.42578125" style="2" customWidth="1"/>
    <col min="1019" max="1019" width="10.85546875" style="2" customWidth="1"/>
    <col min="1020" max="1020" width="9.5703125" style="2" customWidth="1"/>
    <col min="1021" max="1021" width="13" style="2" customWidth="1"/>
    <col min="1022" max="1023" width="8.7109375" style="2" customWidth="1"/>
    <col min="1024" max="1024" width="11.85546875" style="2" customWidth="1"/>
    <col min="1025" max="1025" width="8.7109375" style="2" customWidth="1"/>
    <col min="1026" max="1026" width="11.7109375" style="2" customWidth="1"/>
    <col min="1027" max="1027" width="11.140625" style="2" customWidth="1"/>
    <col min="1028" max="1028" width="9.85546875" style="2" customWidth="1"/>
    <col min="1029" max="1029" width="8.7109375" style="2" customWidth="1"/>
    <col min="1030" max="1036" width="9.85546875" style="2" customWidth="1"/>
    <col min="1037" max="1037" width="13.42578125" style="2" customWidth="1"/>
    <col min="1038" max="1042" width="10.140625" style="2" customWidth="1"/>
    <col min="1043" max="1043" width="19.5703125" style="2" customWidth="1"/>
    <col min="1044" max="1044" width="17.5703125" style="2" bestFit="1" customWidth="1"/>
    <col min="1045" max="1045" width="9.140625" style="2" customWidth="1"/>
    <col min="1046" max="1047" width="9.5703125" style="2" customWidth="1"/>
    <col min="1048" max="1048" width="14" style="2" customWidth="1"/>
    <col min="1049" max="1049" width="13.5703125" style="2" customWidth="1"/>
    <col min="1050" max="1050" width="10.5703125" style="2" customWidth="1"/>
    <col min="1051" max="1051" width="9.7109375" style="2" customWidth="1"/>
    <col min="1052" max="1052" width="9.42578125" style="2" customWidth="1"/>
    <col min="1053" max="1053" width="7.140625" style="2" customWidth="1"/>
    <col min="1054" max="1054" width="11" style="2" customWidth="1"/>
    <col min="1055" max="1055" width="13.42578125" style="2" customWidth="1"/>
    <col min="1056" max="1056" width="10.5703125" style="2" bestFit="1" customWidth="1"/>
    <col min="1057" max="1057" width="12" style="2" bestFit="1" customWidth="1"/>
    <col min="1058" max="1058" width="13.42578125" style="2" customWidth="1"/>
    <col min="1059" max="1059" width="10.42578125" style="2" customWidth="1"/>
    <col min="1060" max="1060" width="10.85546875" style="2" customWidth="1"/>
    <col min="1061" max="1061" width="12" style="2" customWidth="1"/>
    <col min="1062" max="1062" width="11.5703125" style="2" bestFit="1" customWidth="1"/>
    <col min="1063" max="1063" width="9.85546875" style="2" customWidth="1"/>
    <col min="1064" max="1064" width="13.140625" style="2" customWidth="1"/>
    <col min="1065" max="1065" width="13.5703125" style="2" customWidth="1"/>
    <col min="1066" max="1269" width="15.5703125" style="2"/>
    <col min="1270" max="1270" width="5.28515625" style="2" customWidth="1"/>
    <col min="1271" max="1271" width="34.42578125" style="2" customWidth="1"/>
    <col min="1272" max="1272" width="16.140625" style="2" customWidth="1"/>
    <col min="1273" max="1273" width="15.5703125" style="2"/>
    <col min="1274" max="1274" width="11.42578125" style="2" customWidth="1"/>
    <col min="1275" max="1275" width="10.85546875" style="2" customWidth="1"/>
    <col min="1276" max="1276" width="9.5703125" style="2" customWidth="1"/>
    <col min="1277" max="1277" width="13" style="2" customWidth="1"/>
    <col min="1278" max="1279" width="8.7109375" style="2" customWidth="1"/>
    <col min="1280" max="1280" width="11.85546875" style="2" customWidth="1"/>
    <col min="1281" max="1281" width="8.7109375" style="2" customWidth="1"/>
    <col min="1282" max="1282" width="11.7109375" style="2" customWidth="1"/>
    <col min="1283" max="1283" width="11.140625" style="2" customWidth="1"/>
    <col min="1284" max="1284" width="9.85546875" style="2" customWidth="1"/>
    <col min="1285" max="1285" width="8.7109375" style="2" customWidth="1"/>
    <col min="1286" max="1292" width="9.85546875" style="2" customWidth="1"/>
    <col min="1293" max="1293" width="13.42578125" style="2" customWidth="1"/>
    <col min="1294" max="1298" width="10.140625" style="2" customWidth="1"/>
    <col min="1299" max="1299" width="19.5703125" style="2" customWidth="1"/>
    <col min="1300" max="1300" width="17.5703125" style="2" bestFit="1" customWidth="1"/>
    <col min="1301" max="1301" width="9.140625" style="2" customWidth="1"/>
    <col min="1302" max="1303" width="9.5703125" style="2" customWidth="1"/>
    <col min="1304" max="1304" width="14" style="2" customWidth="1"/>
    <col min="1305" max="1305" width="13.5703125" style="2" customWidth="1"/>
    <col min="1306" max="1306" width="10.5703125" style="2" customWidth="1"/>
    <col min="1307" max="1307" width="9.7109375" style="2" customWidth="1"/>
    <col min="1308" max="1308" width="9.42578125" style="2" customWidth="1"/>
    <col min="1309" max="1309" width="7.140625" style="2" customWidth="1"/>
    <col min="1310" max="1310" width="11" style="2" customWidth="1"/>
    <col min="1311" max="1311" width="13.42578125" style="2" customWidth="1"/>
    <col min="1312" max="1312" width="10.5703125" style="2" bestFit="1" customWidth="1"/>
    <col min="1313" max="1313" width="12" style="2" bestFit="1" customWidth="1"/>
    <col min="1314" max="1314" width="13.42578125" style="2" customWidth="1"/>
    <col min="1315" max="1315" width="10.42578125" style="2" customWidth="1"/>
    <col min="1316" max="1316" width="10.85546875" style="2" customWidth="1"/>
    <col min="1317" max="1317" width="12" style="2" customWidth="1"/>
    <col min="1318" max="1318" width="11.5703125" style="2" bestFit="1" customWidth="1"/>
    <col min="1319" max="1319" width="9.85546875" style="2" customWidth="1"/>
    <col min="1320" max="1320" width="13.140625" style="2" customWidth="1"/>
    <col min="1321" max="1321" width="13.5703125" style="2" customWidth="1"/>
    <col min="1322" max="1525" width="15.5703125" style="2"/>
    <col min="1526" max="1526" width="5.28515625" style="2" customWidth="1"/>
    <col min="1527" max="1527" width="34.42578125" style="2" customWidth="1"/>
    <col min="1528" max="1528" width="16.140625" style="2" customWidth="1"/>
    <col min="1529" max="1529" width="15.5703125" style="2"/>
    <col min="1530" max="1530" width="11.42578125" style="2" customWidth="1"/>
    <col min="1531" max="1531" width="10.85546875" style="2" customWidth="1"/>
    <col min="1532" max="1532" width="9.5703125" style="2" customWidth="1"/>
    <col min="1533" max="1533" width="13" style="2" customWidth="1"/>
    <col min="1534" max="1535" width="8.7109375" style="2" customWidth="1"/>
    <col min="1536" max="1536" width="11.85546875" style="2" customWidth="1"/>
    <col min="1537" max="1537" width="8.7109375" style="2" customWidth="1"/>
    <col min="1538" max="1538" width="11.7109375" style="2" customWidth="1"/>
    <col min="1539" max="1539" width="11.140625" style="2" customWidth="1"/>
    <col min="1540" max="1540" width="9.85546875" style="2" customWidth="1"/>
    <col min="1541" max="1541" width="8.7109375" style="2" customWidth="1"/>
    <col min="1542" max="1548" width="9.85546875" style="2" customWidth="1"/>
    <col min="1549" max="1549" width="13.42578125" style="2" customWidth="1"/>
    <col min="1550" max="1554" width="10.140625" style="2" customWidth="1"/>
    <col min="1555" max="1555" width="19.5703125" style="2" customWidth="1"/>
    <col min="1556" max="1556" width="17.5703125" style="2" bestFit="1" customWidth="1"/>
    <col min="1557" max="1557" width="9.140625" style="2" customWidth="1"/>
    <col min="1558" max="1559" width="9.5703125" style="2" customWidth="1"/>
    <col min="1560" max="1560" width="14" style="2" customWidth="1"/>
    <col min="1561" max="1561" width="13.5703125" style="2" customWidth="1"/>
    <col min="1562" max="1562" width="10.5703125" style="2" customWidth="1"/>
    <col min="1563" max="1563" width="9.7109375" style="2" customWidth="1"/>
    <col min="1564" max="1564" width="9.42578125" style="2" customWidth="1"/>
    <col min="1565" max="1565" width="7.140625" style="2" customWidth="1"/>
    <col min="1566" max="1566" width="11" style="2" customWidth="1"/>
    <col min="1567" max="1567" width="13.42578125" style="2" customWidth="1"/>
    <col min="1568" max="1568" width="10.5703125" style="2" bestFit="1" customWidth="1"/>
    <col min="1569" max="1569" width="12" style="2" bestFit="1" customWidth="1"/>
    <col min="1570" max="1570" width="13.42578125" style="2" customWidth="1"/>
    <col min="1571" max="1571" width="10.42578125" style="2" customWidth="1"/>
    <col min="1572" max="1572" width="10.85546875" style="2" customWidth="1"/>
    <col min="1573" max="1573" width="12" style="2" customWidth="1"/>
    <col min="1574" max="1574" width="11.5703125" style="2" bestFit="1" customWidth="1"/>
    <col min="1575" max="1575" width="9.85546875" style="2" customWidth="1"/>
    <col min="1576" max="1576" width="13.140625" style="2" customWidth="1"/>
    <col min="1577" max="1577" width="13.5703125" style="2" customWidth="1"/>
    <col min="1578" max="1781" width="15.5703125" style="2"/>
    <col min="1782" max="1782" width="5.28515625" style="2" customWidth="1"/>
    <col min="1783" max="1783" width="34.42578125" style="2" customWidth="1"/>
    <col min="1784" max="1784" width="16.140625" style="2" customWidth="1"/>
    <col min="1785" max="1785" width="15.5703125" style="2"/>
    <col min="1786" max="1786" width="11.42578125" style="2" customWidth="1"/>
    <col min="1787" max="1787" width="10.85546875" style="2" customWidth="1"/>
    <col min="1788" max="1788" width="9.5703125" style="2" customWidth="1"/>
    <col min="1789" max="1789" width="13" style="2" customWidth="1"/>
    <col min="1790" max="1791" width="8.7109375" style="2" customWidth="1"/>
    <col min="1792" max="1792" width="11.85546875" style="2" customWidth="1"/>
    <col min="1793" max="1793" width="8.7109375" style="2" customWidth="1"/>
    <col min="1794" max="1794" width="11.7109375" style="2" customWidth="1"/>
    <col min="1795" max="1795" width="11.140625" style="2" customWidth="1"/>
    <col min="1796" max="1796" width="9.85546875" style="2" customWidth="1"/>
    <col min="1797" max="1797" width="8.7109375" style="2" customWidth="1"/>
    <col min="1798" max="1804" width="9.85546875" style="2" customWidth="1"/>
    <col min="1805" max="1805" width="13.42578125" style="2" customWidth="1"/>
    <col min="1806" max="1810" width="10.140625" style="2" customWidth="1"/>
    <col min="1811" max="1811" width="19.5703125" style="2" customWidth="1"/>
    <col min="1812" max="1812" width="17.5703125" style="2" bestFit="1" customWidth="1"/>
    <col min="1813" max="1813" width="9.140625" style="2" customWidth="1"/>
    <col min="1814" max="1815" width="9.5703125" style="2" customWidth="1"/>
    <col min="1816" max="1816" width="14" style="2" customWidth="1"/>
    <col min="1817" max="1817" width="13.5703125" style="2" customWidth="1"/>
    <col min="1818" max="1818" width="10.5703125" style="2" customWidth="1"/>
    <col min="1819" max="1819" width="9.7109375" style="2" customWidth="1"/>
    <col min="1820" max="1820" width="9.42578125" style="2" customWidth="1"/>
    <col min="1821" max="1821" width="7.140625" style="2" customWidth="1"/>
    <col min="1822" max="1822" width="11" style="2" customWidth="1"/>
    <col min="1823" max="1823" width="13.42578125" style="2" customWidth="1"/>
    <col min="1824" max="1824" width="10.5703125" style="2" bestFit="1" customWidth="1"/>
    <col min="1825" max="1825" width="12" style="2" bestFit="1" customWidth="1"/>
    <col min="1826" max="1826" width="13.42578125" style="2" customWidth="1"/>
    <col min="1827" max="1827" width="10.42578125" style="2" customWidth="1"/>
    <col min="1828" max="1828" width="10.85546875" style="2" customWidth="1"/>
    <col min="1829" max="1829" width="12" style="2" customWidth="1"/>
    <col min="1830" max="1830" width="11.5703125" style="2" bestFit="1" customWidth="1"/>
    <col min="1831" max="1831" width="9.85546875" style="2" customWidth="1"/>
    <col min="1832" max="1832" width="13.140625" style="2" customWidth="1"/>
    <col min="1833" max="1833" width="13.5703125" style="2" customWidth="1"/>
    <col min="1834" max="2037" width="15.5703125" style="2"/>
    <col min="2038" max="2038" width="5.28515625" style="2" customWidth="1"/>
    <col min="2039" max="2039" width="34.42578125" style="2" customWidth="1"/>
    <col min="2040" max="2040" width="16.140625" style="2" customWidth="1"/>
    <col min="2041" max="2041" width="15.5703125" style="2"/>
    <col min="2042" max="2042" width="11.42578125" style="2" customWidth="1"/>
    <col min="2043" max="2043" width="10.85546875" style="2" customWidth="1"/>
    <col min="2044" max="2044" width="9.5703125" style="2" customWidth="1"/>
    <col min="2045" max="2045" width="13" style="2" customWidth="1"/>
    <col min="2046" max="2047" width="8.7109375" style="2" customWidth="1"/>
    <col min="2048" max="2048" width="11.85546875" style="2" customWidth="1"/>
    <col min="2049" max="2049" width="8.7109375" style="2" customWidth="1"/>
    <col min="2050" max="2050" width="11.7109375" style="2" customWidth="1"/>
    <col min="2051" max="2051" width="11.140625" style="2" customWidth="1"/>
    <col min="2052" max="2052" width="9.85546875" style="2" customWidth="1"/>
    <col min="2053" max="2053" width="8.7109375" style="2" customWidth="1"/>
    <col min="2054" max="2060" width="9.85546875" style="2" customWidth="1"/>
    <col min="2061" max="2061" width="13.42578125" style="2" customWidth="1"/>
    <col min="2062" max="2066" width="10.140625" style="2" customWidth="1"/>
    <col min="2067" max="2067" width="19.5703125" style="2" customWidth="1"/>
    <col min="2068" max="2068" width="17.5703125" style="2" bestFit="1" customWidth="1"/>
    <col min="2069" max="2069" width="9.140625" style="2" customWidth="1"/>
    <col min="2070" max="2071" width="9.5703125" style="2" customWidth="1"/>
    <col min="2072" max="2072" width="14" style="2" customWidth="1"/>
    <col min="2073" max="2073" width="13.5703125" style="2" customWidth="1"/>
    <col min="2074" max="2074" width="10.5703125" style="2" customWidth="1"/>
    <col min="2075" max="2075" width="9.7109375" style="2" customWidth="1"/>
    <col min="2076" max="2076" width="9.42578125" style="2" customWidth="1"/>
    <col min="2077" max="2077" width="7.140625" style="2" customWidth="1"/>
    <col min="2078" max="2078" width="11" style="2" customWidth="1"/>
    <col min="2079" max="2079" width="13.42578125" style="2" customWidth="1"/>
    <col min="2080" max="2080" width="10.5703125" style="2" bestFit="1" customWidth="1"/>
    <col min="2081" max="2081" width="12" style="2" bestFit="1" customWidth="1"/>
    <col min="2082" max="2082" width="13.42578125" style="2" customWidth="1"/>
    <col min="2083" max="2083" width="10.42578125" style="2" customWidth="1"/>
    <col min="2084" max="2084" width="10.85546875" style="2" customWidth="1"/>
    <col min="2085" max="2085" width="12" style="2" customWidth="1"/>
    <col min="2086" max="2086" width="11.5703125" style="2" bestFit="1" customWidth="1"/>
    <col min="2087" max="2087" width="9.85546875" style="2" customWidth="1"/>
    <col min="2088" max="2088" width="13.140625" style="2" customWidth="1"/>
    <col min="2089" max="2089" width="13.5703125" style="2" customWidth="1"/>
    <col min="2090" max="2293" width="15.5703125" style="2"/>
    <col min="2294" max="2294" width="5.28515625" style="2" customWidth="1"/>
    <col min="2295" max="2295" width="34.42578125" style="2" customWidth="1"/>
    <col min="2296" max="2296" width="16.140625" style="2" customWidth="1"/>
    <col min="2297" max="2297" width="15.5703125" style="2"/>
    <col min="2298" max="2298" width="11.42578125" style="2" customWidth="1"/>
    <col min="2299" max="2299" width="10.85546875" style="2" customWidth="1"/>
    <col min="2300" max="2300" width="9.5703125" style="2" customWidth="1"/>
    <col min="2301" max="2301" width="13" style="2" customWidth="1"/>
    <col min="2302" max="2303" width="8.7109375" style="2" customWidth="1"/>
    <col min="2304" max="2304" width="11.85546875" style="2" customWidth="1"/>
    <col min="2305" max="2305" width="8.7109375" style="2" customWidth="1"/>
    <col min="2306" max="2306" width="11.7109375" style="2" customWidth="1"/>
    <col min="2307" max="2307" width="11.140625" style="2" customWidth="1"/>
    <col min="2308" max="2308" width="9.85546875" style="2" customWidth="1"/>
    <col min="2309" max="2309" width="8.7109375" style="2" customWidth="1"/>
    <col min="2310" max="2316" width="9.85546875" style="2" customWidth="1"/>
    <col min="2317" max="2317" width="13.42578125" style="2" customWidth="1"/>
    <col min="2318" max="2322" width="10.140625" style="2" customWidth="1"/>
    <col min="2323" max="2323" width="19.5703125" style="2" customWidth="1"/>
    <col min="2324" max="2324" width="17.5703125" style="2" bestFit="1" customWidth="1"/>
    <col min="2325" max="2325" width="9.140625" style="2" customWidth="1"/>
    <col min="2326" max="2327" width="9.5703125" style="2" customWidth="1"/>
    <col min="2328" max="2328" width="14" style="2" customWidth="1"/>
    <col min="2329" max="2329" width="13.5703125" style="2" customWidth="1"/>
    <col min="2330" max="2330" width="10.5703125" style="2" customWidth="1"/>
    <col min="2331" max="2331" width="9.7109375" style="2" customWidth="1"/>
    <col min="2332" max="2332" width="9.42578125" style="2" customWidth="1"/>
    <col min="2333" max="2333" width="7.140625" style="2" customWidth="1"/>
    <col min="2334" max="2334" width="11" style="2" customWidth="1"/>
    <col min="2335" max="2335" width="13.42578125" style="2" customWidth="1"/>
    <col min="2336" max="2336" width="10.5703125" style="2" bestFit="1" customWidth="1"/>
    <col min="2337" max="2337" width="12" style="2" bestFit="1" customWidth="1"/>
    <col min="2338" max="2338" width="13.42578125" style="2" customWidth="1"/>
    <col min="2339" max="2339" width="10.42578125" style="2" customWidth="1"/>
    <col min="2340" max="2340" width="10.85546875" style="2" customWidth="1"/>
    <col min="2341" max="2341" width="12" style="2" customWidth="1"/>
    <col min="2342" max="2342" width="11.5703125" style="2" bestFit="1" customWidth="1"/>
    <col min="2343" max="2343" width="9.85546875" style="2" customWidth="1"/>
    <col min="2344" max="2344" width="13.140625" style="2" customWidth="1"/>
    <col min="2345" max="2345" width="13.5703125" style="2" customWidth="1"/>
    <col min="2346" max="2549" width="15.5703125" style="2"/>
    <col min="2550" max="2550" width="5.28515625" style="2" customWidth="1"/>
    <col min="2551" max="2551" width="34.42578125" style="2" customWidth="1"/>
    <col min="2552" max="2552" width="16.140625" style="2" customWidth="1"/>
    <col min="2553" max="2553" width="15.5703125" style="2"/>
    <col min="2554" max="2554" width="11.42578125" style="2" customWidth="1"/>
    <col min="2555" max="2555" width="10.85546875" style="2" customWidth="1"/>
    <col min="2556" max="2556" width="9.5703125" style="2" customWidth="1"/>
    <col min="2557" max="2557" width="13" style="2" customWidth="1"/>
    <col min="2558" max="2559" width="8.7109375" style="2" customWidth="1"/>
    <col min="2560" max="2560" width="11.85546875" style="2" customWidth="1"/>
    <col min="2561" max="2561" width="8.7109375" style="2" customWidth="1"/>
    <col min="2562" max="2562" width="11.7109375" style="2" customWidth="1"/>
    <col min="2563" max="2563" width="11.140625" style="2" customWidth="1"/>
    <col min="2564" max="2564" width="9.85546875" style="2" customWidth="1"/>
    <col min="2565" max="2565" width="8.7109375" style="2" customWidth="1"/>
    <col min="2566" max="2572" width="9.85546875" style="2" customWidth="1"/>
    <col min="2573" max="2573" width="13.42578125" style="2" customWidth="1"/>
    <col min="2574" max="2578" width="10.140625" style="2" customWidth="1"/>
    <col min="2579" max="2579" width="19.5703125" style="2" customWidth="1"/>
    <col min="2580" max="2580" width="17.5703125" style="2" bestFit="1" customWidth="1"/>
    <col min="2581" max="2581" width="9.140625" style="2" customWidth="1"/>
    <col min="2582" max="2583" width="9.5703125" style="2" customWidth="1"/>
    <col min="2584" max="2584" width="14" style="2" customWidth="1"/>
    <col min="2585" max="2585" width="13.5703125" style="2" customWidth="1"/>
    <col min="2586" max="2586" width="10.5703125" style="2" customWidth="1"/>
    <col min="2587" max="2587" width="9.7109375" style="2" customWidth="1"/>
    <col min="2588" max="2588" width="9.42578125" style="2" customWidth="1"/>
    <col min="2589" max="2589" width="7.140625" style="2" customWidth="1"/>
    <col min="2590" max="2590" width="11" style="2" customWidth="1"/>
    <col min="2591" max="2591" width="13.42578125" style="2" customWidth="1"/>
    <col min="2592" max="2592" width="10.5703125" style="2" bestFit="1" customWidth="1"/>
    <col min="2593" max="2593" width="12" style="2" bestFit="1" customWidth="1"/>
    <col min="2594" max="2594" width="13.42578125" style="2" customWidth="1"/>
    <col min="2595" max="2595" width="10.42578125" style="2" customWidth="1"/>
    <col min="2596" max="2596" width="10.85546875" style="2" customWidth="1"/>
    <col min="2597" max="2597" width="12" style="2" customWidth="1"/>
    <col min="2598" max="2598" width="11.5703125" style="2" bestFit="1" customWidth="1"/>
    <col min="2599" max="2599" width="9.85546875" style="2" customWidth="1"/>
    <col min="2600" max="2600" width="13.140625" style="2" customWidth="1"/>
    <col min="2601" max="2601" width="13.5703125" style="2" customWidth="1"/>
    <col min="2602" max="2805" width="15.5703125" style="2"/>
    <col min="2806" max="2806" width="5.28515625" style="2" customWidth="1"/>
    <col min="2807" max="2807" width="34.42578125" style="2" customWidth="1"/>
    <col min="2808" max="2808" width="16.140625" style="2" customWidth="1"/>
    <col min="2809" max="2809" width="15.5703125" style="2"/>
    <col min="2810" max="2810" width="11.42578125" style="2" customWidth="1"/>
    <col min="2811" max="2811" width="10.85546875" style="2" customWidth="1"/>
    <col min="2812" max="2812" width="9.5703125" style="2" customWidth="1"/>
    <col min="2813" max="2813" width="13" style="2" customWidth="1"/>
    <col min="2814" max="2815" width="8.7109375" style="2" customWidth="1"/>
    <col min="2816" max="2816" width="11.85546875" style="2" customWidth="1"/>
    <col min="2817" max="2817" width="8.7109375" style="2" customWidth="1"/>
    <col min="2818" max="2818" width="11.7109375" style="2" customWidth="1"/>
    <col min="2819" max="2819" width="11.140625" style="2" customWidth="1"/>
    <col min="2820" max="2820" width="9.85546875" style="2" customWidth="1"/>
    <col min="2821" max="2821" width="8.7109375" style="2" customWidth="1"/>
    <col min="2822" max="2828" width="9.85546875" style="2" customWidth="1"/>
    <col min="2829" max="2829" width="13.42578125" style="2" customWidth="1"/>
    <col min="2830" max="2834" width="10.140625" style="2" customWidth="1"/>
    <col min="2835" max="2835" width="19.5703125" style="2" customWidth="1"/>
    <col min="2836" max="2836" width="17.5703125" style="2" bestFit="1" customWidth="1"/>
    <col min="2837" max="2837" width="9.140625" style="2" customWidth="1"/>
    <col min="2838" max="2839" width="9.5703125" style="2" customWidth="1"/>
    <col min="2840" max="2840" width="14" style="2" customWidth="1"/>
    <col min="2841" max="2841" width="13.5703125" style="2" customWidth="1"/>
    <col min="2842" max="2842" width="10.5703125" style="2" customWidth="1"/>
    <col min="2843" max="2843" width="9.7109375" style="2" customWidth="1"/>
    <col min="2844" max="2844" width="9.42578125" style="2" customWidth="1"/>
    <col min="2845" max="2845" width="7.140625" style="2" customWidth="1"/>
    <col min="2846" max="2846" width="11" style="2" customWidth="1"/>
    <col min="2847" max="2847" width="13.42578125" style="2" customWidth="1"/>
    <col min="2848" max="2848" width="10.5703125" style="2" bestFit="1" customWidth="1"/>
    <col min="2849" max="2849" width="12" style="2" bestFit="1" customWidth="1"/>
    <col min="2850" max="2850" width="13.42578125" style="2" customWidth="1"/>
    <col min="2851" max="2851" width="10.42578125" style="2" customWidth="1"/>
    <col min="2852" max="2852" width="10.85546875" style="2" customWidth="1"/>
    <col min="2853" max="2853" width="12" style="2" customWidth="1"/>
    <col min="2854" max="2854" width="11.5703125" style="2" bestFit="1" customWidth="1"/>
    <col min="2855" max="2855" width="9.85546875" style="2" customWidth="1"/>
    <col min="2856" max="2856" width="13.140625" style="2" customWidth="1"/>
    <col min="2857" max="2857" width="13.5703125" style="2" customWidth="1"/>
    <col min="2858" max="3061" width="15.5703125" style="2"/>
    <col min="3062" max="3062" width="5.28515625" style="2" customWidth="1"/>
    <col min="3063" max="3063" width="34.42578125" style="2" customWidth="1"/>
    <col min="3064" max="3064" width="16.140625" style="2" customWidth="1"/>
    <col min="3065" max="3065" width="15.5703125" style="2"/>
    <col min="3066" max="3066" width="11.42578125" style="2" customWidth="1"/>
    <col min="3067" max="3067" width="10.85546875" style="2" customWidth="1"/>
    <col min="3068" max="3068" width="9.5703125" style="2" customWidth="1"/>
    <col min="3069" max="3069" width="13" style="2" customWidth="1"/>
    <col min="3070" max="3071" width="8.7109375" style="2" customWidth="1"/>
    <col min="3072" max="3072" width="11.85546875" style="2" customWidth="1"/>
    <col min="3073" max="3073" width="8.7109375" style="2" customWidth="1"/>
    <col min="3074" max="3074" width="11.7109375" style="2" customWidth="1"/>
    <col min="3075" max="3075" width="11.140625" style="2" customWidth="1"/>
    <col min="3076" max="3076" width="9.85546875" style="2" customWidth="1"/>
    <col min="3077" max="3077" width="8.7109375" style="2" customWidth="1"/>
    <col min="3078" max="3084" width="9.85546875" style="2" customWidth="1"/>
    <col min="3085" max="3085" width="13.42578125" style="2" customWidth="1"/>
    <col min="3086" max="3090" width="10.140625" style="2" customWidth="1"/>
    <col min="3091" max="3091" width="19.5703125" style="2" customWidth="1"/>
    <col min="3092" max="3092" width="17.5703125" style="2" bestFit="1" customWidth="1"/>
    <col min="3093" max="3093" width="9.140625" style="2" customWidth="1"/>
    <col min="3094" max="3095" width="9.5703125" style="2" customWidth="1"/>
    <col min="3096" max="3096" width="14" style="2" customWidth="1"/>
    <col min="3097" max="3097" width="13.5703125" style="2" customWidth="1"/>
    <col min="3098" max="3098" width="10.5703125" style="2" customWidth="1"/>
    <col min="3099" max="3099" width="9.7109375" style="2" customWidth="1"/>
    <col min="3100" max="3100" width="9.42578125" style="2" customWidth="1"/>
    <col min="3101" max="3101" width="7.140625" style="2" customWidth="1"/>
    <col min="3102" max="3102" width="11" style="2" customWidth="1"/>
    <col min="3103" max="3103" width="13.42578125" style="2" customWidth="1"/>
    <col min="3104" max="3104" width="10.5703125" style="2" bestFit="1" customWidth="1"/>
    <col min="3105" max="3105" width="12" style="2" bestFit="1" customWidth="1"/>
    <col min="3106" max="3106" width="13.42578125" style="2" customWidth="1"/>
    <col min="3107" max="3107" width="10.42578125" style="2" customWidth="1"/>
    <col min="3108" max="3108" width="10.85546875" style="2" customWidth="1"/>
    <col min="3109" max="3109" width="12" style="2" customWidth="1"/>
    <col min="3110" max="3110" width="11.5703125" style="2" bestFit="1" customWidth="1"/>
    <col min="3111" max="3111" width="9.85546875" style="2" customWidth="1"/>
    <col min="3112" max="3112" width="13.140625" style="2" customWidth="1"/>
    <col min="3113" max="3113" width="13.5703125" style="2" customWidth="1"/>
    <col min="3114" max="3317" width="15.5703125" style="2"/>
    <col min="3318" max="3318" width="5.28515625" style="2" customWidth="1"/>
    <col min="3319" max="3319" width="34.42578125" style="2" customWidth="1"/>
    <col min="3320" max="3320" width="16.140625" style="2" customWidth="1"/>
    <col min="3321" max="3321" width="15.5703125" style="2"/>
    <col min="3322" max="3322" width="11.42578125" style="2" customWidth="1"/>
    <col min="3323" max="3323" width="10.85546875" style="2" customWidth="1"/>
    <col min="3324" max="3324" width="9.5703125" style="2" customWidth="1"/>
    <col min="3325" max="3325" width="13" style="2" customWidth="1"/>
    <col min="3326" max="3327" width="8.7109375" style="2" customWidth="1"/>
    <col min="3328" max="3328" width="11.85546875" style="2" customWidth="1"/>
    <col min="3329" max="3329" width="8.7109375" style="2" customWidth="1"/>
    <col min="3330" max="3330" width="11.7109375" style="2" customWidth="1"/>
    <col min="3331" max="3331" width="11.140625" style="2" customWidth="1"/>
    <col min="3332" max="3332" width="9.85546875" style="2" customWidth="1"/>
    <col min="3333" max="3333" width="8.7109375" style="2" customWidth="1"/>
    <col min="3334" max="3340" width="9.85546875" style="2" customWidth="1"/>
    <col min="3341" max="3341" width="13.42578125" style="2" customWidth="1"/>
    <col min="3342" max="3346" width="10.140625" style="2" customWidth="1"/>
    <col min="3347" max="3347" width="19.5703125" style="2" customWidth="1"/>
    <col min="3348" max="3348" width="17.5703125" style="2" bestFit="1" customWidth="1"/>
    <col min="3349" max="3349" width="9.140625" style="2" customWidth="1"/>
    <col min="3350" max="3351" width="9.5703125" style="2" customWidth="1"/>
    <col min="3352" max="3352" width="14" style="2" customWidth="1"/>
    <col min="3353" max="3353" width="13.5703125" style="2" customWidth="1"/>
    <col min="3354" max="3354" width="10.5703125" style="2" customWidth="1"/>
    <col min="3355" max="3355" width="9.7109375" style="2" customWidth="1"/>
    <col min="3356" max="3356" width="9.42578125" style="2" customWidth="1"/>
    <col min="3357" max="3357" width="7.140625" style="2" customWidth="1"/>
    <col min="3358" max="3358" width="11" style="2" customWidth="1"/>
    <col min="3359" max="3359" width="13.42578125" style="2" customWidth="1"/>
    <col min="3360" max="3360" width="10.5703125" style="2" bestFit="1" customWidth="1"/>
    <col min="3361" max="3361" width="12" style="2" bestFit="1" customWidth="1"/>
    <col min="3362" max="3362" width="13.42578125" style="2" customWidth="1"/>
    <col min="3363" max="3363" width="10.42578125" style="2" customWidth="1"/>
    <col min="3364" max="3364" width="10.85546875" style="2" customWidth="1"/>
    <col min="3365" max="3365" width="12" style="2" customWidth="1"/>
    <col min="3366" max="3366" width="11.5703125" style="2" bestFit="1" customWidth="1"/>
    <col min="3367" max="3367" width="9.85546875" style="2" customWidth="1"/>
    <col min="3368" max="3368" width="13.140625" style="2" customWidth="1"/>
    <col min="3369" max="3369" width="13.5703125" style="2" customWidth="1"/>
    <col min="3370" max="3573" width="15.5703125" style="2"/>
    <col min="3574" max="3574" width="5.28515625" style="2" customWidth="1"/>
    <col min="3575" max="3575" width="34.42578125" style="2" customWidth="1"/>
    <col min="3576" max="3576" width="16.140625" style="2" customWidth="1"/>
    <col min="3577" max="3577" width="15.5703125" style="2"/>
    <col min="3578" max="3578" width="11.42578125" style="2" customWidth="1"/>
    <col min="3579" max="3579" width="10.85546875" style="2" customWidth="1"/>
    <col min="3580" max="3580" width="9.5703125" style="2" customWidth="1"/>
    <col min="3581" max="3581" width="13" style="2" customWidth="1"/>
    <col min="3582" max="3583" width="8.7109375" style="2" customWidth="1"/>
    <col min="3584" max="3584" width="11.85546875" style="2" customWidth="1"/>
    <col min="3585" max="3585" width="8.7109375" style="2" customWidth="1"/>
    <col min="3586" max="3586" width="11.7109375" style="2" customWidth="1"/>
    <col min="3587" max="3587" width="11.140625" style="2" customWidth="1"/>
    <col min="3588" max="3588" width="9.85546875" style="2" customWidth="1"/>
    <col min="3589" max="3589" width="8.7109375" style="2" customWidth="1"/>
    <col min="3590" max="3596" width="9.85546875" style="2" customWidth="1"/>
    <col min="3597" max="3597" width="13.42578125" style="2" customWidth="1"/>
    <col min="3598" max="3602" width="10.140625" style="2" customWidth="1"/>
    <col min="3603" max="3603" width="19.5703125" style="2" customWidth="1"/>
    <col min="3604" max="3604" width="17.5703125" style="2" bestFit="1" customWidth="1"/>
    <col min="3605" max="3605" width="9.140625" style="2" customWidth="1"/>
    <col min="3606" max="3607" width="9.5703125" style="2" customWidth="1"/>
    <col min="3608" max="3608" width="14" style="2" customWidth="1"/>
    <col min="3609" max="3609" width="13.5703125" style="2" customWidth="1"/>
    <col min="3610" max="3610" width="10.5703125" style="2" customWidth="1"/>
    <col min="3611" max="3611" width="9.7109375" style="2" customWidth="1"/>
    <col min="3612" max="3612" width="9.42578125" style="2" customWidth="1"/>
    <col min="3613" max="3613" width="7.140625" style="2" customWidth="1"/>
    <col min="3614" max="3614" width="11" style="2" customWidth="1"/>
    <col min="3615" max="3615" width="13.42578125" style="2" customWidth="1"/>
    <col min="3616" max="3616" width="10.5703125" style="2" bestFit="1" customWidth="1"/>
    <col min="3617" max="3617" width="12" style="2" bestFit="1" customWidth="1"/>
    <col min="3618" max="3618" width="13.42578125" style="2" customWidth="1"/>
    <col min="3619" max="3619" width="10.42578125" style="2" customWidth="1"/>
    <col min="3620" max="3620" width="10.85546875" style="2" customWidth="1"/>
    <col min="3621" max="3621" width="12" style="2" customWidth="1"/>
    <col min="3622" max="3622" width="11.5703125" style="2" bestFit="1" customWidth="1"/>
    <col min="3623" max="3623" width="9.85546875" style="2" customWidth="1"/>
    <col min="3624" max="3624" width="13.140625" style="2" customWidth="1"/>
    <col min="3625" max="3625" width="13.5703125" style="2" customWidth="1"/>
    <col min="3626" max="3829" width="15.5703125" style="2"/>
    <col min="3830" max="3830" width="5.28515625" style="2" customWidth="1"/>
    <col min="3831" max="3831" width="34.42578125" style="2" customWidth="1"/>
    <col min="3832" max="3832" width="16.140625" style="2" customWidth="1"/>
    <col min="3833" max="3833" width="15.5703125" style="2"/>
    <col min="3834" max="3834" width="11.42578125" style="2" customWidth="1"/>
    <col min="3835" max="3835" width="10.85546875" style="2" customWidth="1"/>
    <col min="3836" max="3836" width="9.5703125" style="2" customWidth="1"/>
    <col min="3837" max="3837" width="13" style="2" customWidth="1"/>
    <col min="3838" max="3839" width="8.7109375" style="2" customWidth="1"/>
    <col min="3840" max="3840" width="11.85546875" style="2" customWidth="1"/>
    <col min="3841" max="3841" width="8.7109375" style="2" customWidth="1"/>
    <col min="3842" max="3842" width="11.7109375" style="2" customWidth="1"/>
    <col min="3843" max="3843" width="11.140625" style="2" customWidth="1"/>
    <col min="3844" max="3844" width="9.85546875" style="2" customWidth="1"/>
    <col min="3845" max="3845" width="8.7109375" style="2" customWidth="1"/>
    <col min="3846" max="3852" width="9.85546875" style="2" customWidth="1"/>
    <col min="3853" max="3853" width="13.42578125" style="2" customWidth="1"/>
    <col min="3854" max="3858" width="10.140625" style="2" customWidth="1"/>
    <col min="3859" max="3859" width="19.5703125" style="2" customWidth="1"/>
    <col min="3860" max="3860" width="17.5703125" style="2" bestFit="1" customWidth="1"/>
    <col min="3861" max="3861" width="9.140625" style="2" customWidth="1"/>
    <col min="3862" max="3863" width="9.5703125" style="2" customWidth="1"/>
    <col min="3864" max="3864" width="14" style="2" customWidth="1"/>
    <col min="3865" max="3865" width="13.5703125" style="2" customWidth="1"/>
    <col min="3866" max="3866" width="10.5703125" style="2" customWidth="1"/>
    <col min="3867" max="3867" width="9.7109375" style="2" customWidth="1"/>
    <col min="3868" max="3868" width="9.42578125" style="2" customWidth="1"/>
    <col min="3869" max="3869" width="7.140625" style="2" customWidth="1"/>
    <col min="3870" max="3870" width="11" style="2" customWidth="1"/>
    <col min="3871" max="3871" width="13.42578125" style="2" customWidth="1"/>
    <col min="3872" max="3872" width="10.5703125" style="2" bestFit="1" customWidth="1"/>
    <col min="3873" max="3873" width="12" style="2" bestFit="1" customWidth="1"/>
    <col min="3874" max="3874" width="13.42578125" style="2" customWidth="1"/>
    <col min="3875" max="3875" width="10.42578125" style="2" customWidth="1"/>
    <col min="3876" max="3876" width="10.85546875" style="2" customWidth="1"/>
    <col min="3877" max="3877" width="12" style="2" customWidth="1"/>
    <col min="3878" max="3878" width="11.5703125" style="2" bestFit="1" customWidth="1"/>
    <col min="3879" max="3879" width="9.85546875" style="2" customWidth="1"/>
    <col min="3880" max="3880" width="13.140625" style="2" customWidth="1"/>
    <col min="3881" max="3881" width="13.5703125" style="2" customWidth="1"/>
    <col min="3882" max="4085" width="15.5703125" style="2"/>
    <col min="4086" max="4086" width="5.28515625" style="2" customWidth="1"/>
    <col min="4087" max="4087" width="34.42578125" style="2" customWidth="1"/>
    <col min="4088" max="4088" width="16.140625" style="2" customWidth="1"/>
    <col min="4089" max="4089" width="15.5703125" style="2"/>
    <col min="4090" max="4090" width="11.42578125" style="2" customWidth="1"/>
    <col min="4091" max="4091" width="10.85546875" style="2" customWidth="1"/>
    <col min="4092" max="4092" width="9.5703125" style="2" customWidth="1"/>
    <col min="4093" max="4093" width="13" style="2" customWidth="1"/>
    <col min="4094" max="4095" width="8.7109375" style="2" customWidth="1"/>
    <col min="4096" max="4096" width="11.85546875" style="2" customWidth="1"/>
    <col min="4097" max="4097" width="8.7109375" style="2" customWidth="1"/>
    <col min="4098" max="4098" width="11.7109375" style="2" customWidth="1"/>
    <col min="4099" max="4099" width="11.140625" style="2" customWidth="1"/>
    <col min="4100" max="4100" width="9.85546875" style="2" customWidth="1"/>
    <col min="4101" max="4101" width="8.7109375" style="2" customWidth="1"/>
    <col min="4102" max="4108" width="9.85546875" style="2" customWidth="1"/>
    <col min="4109" max="4109" width="13.42578125" style="2" customWidth="1"/>
    <col min="4110" max="4114" width="10.140625" style="2" customWidth="1"/>
    <col min="4115" max="4115" width="19.5703125" style="2" customWidth="1"/>
    <col min="4116" max="4116" width="17.5703125" style="2" bestFit="1" customWidth="1"/>
    <col min="4117" max="4117" width="9.140625" style="2" customWidth="1"/>
    <col min="4118" max="4119" width="9.5703125" style="2" customWidth="1"/>
    <col min="4120" max="4120" width="14" style="2" customWidth="1"/>
    <col min="4121" max="4121" width="13.5703125" style="2" customWidth="1"/>
    <col min="4122" max="4122" width="10.5703125" style="2" customWidth="1"/>
    <col min="4123" max="4123" width="9.7109375" style="2" customWidth="1"/>
    <col min="4124" max="4124" width="9.42578125" style="2" customWidth="1"/>
    <col min="4125" max="4125" width="7.140625" style="2" customWidth="1"/>
    <col min="4126" max="4126" width="11" style="2" customWidth="1"/>
    <col min="4127" max="4127" width="13.42578125" style="2" customWidth="1"/>
    <col min="4128" max="4128" width="10.5703125" style="2" bestFit="1" customWidth="1"/>
    <col min="4129" max="4129" width="12" style="2" bestFit="1" customWidth="1"/>
    <col min="4130" max="4130" width="13.42578125" style="2" customWidth="1"/>
    <col min="4131" max="4131" width="10.42578125" style="2" customWidth="1"/>
    <col min="4132" max="4132" width="10.85546875" style="2" customWidth="1"/>
    <col min="4133" max="4133" width="12" style="2" customWidth="1"/>
    <col min="4134" max="4134" width="11.5703125" style="2" bestFit="1" customWidth="1"/>
    <col min="4135" max="4135" width="9.85546875" style="2" customWidth="1"/>
    <col min="4136" max="4136" width="13.140625" style="2" customWidth="1"/>
    <col min="4137" max="4137" width="13.5703125" style="2" customWidth="1"/>
    <col min="4138" max="4341" width="15.5703125" style="2"/>
    <col min="4342" max="4342" width="5.28515625" style="2" customWidth="1"/>
    <col min="4343" max="4343" width="34.42578125" style="2" customWidth="1"/>
    <col min="4344" max="4344" width="16.140625" style="2" customWidth="1"/>
    <col min="4345" max="4345" width="15.5703125" style="2"/>
    <col min="4346" max="4346" width="11.42578125" style="2" customWidth="1"/>
    <col min="4347" max="4347" width="10.85546875" style="2" customWidth="1"/>
    <col min="4348" max="4348" width="9.5703125" style="2" customWidth="1"/>
    <col min="4349" max="4349" width="13" style="2" customWidth="1"/>
    <col min="4350" max="4351" width="8.7109375" style="2" customWidth="1"/>
    <col min="4352" max="4352" width="11.85546875" style="2" customWidth="1"/>
    <col min="4353" max="4353" width="8.7109375" style="2" customWidth="1"/>
    <col min="4354" max="4354" width="11.7109375" style="2" customWidth="1"/>
    <col min="4355" max="4355" width="11.140625" style="2" customWidth="1"/>
    <col min="4356" max="4356" width="9.85546875" style="2" customWidth="1"/>
    <col min="4357" max="4357" width="8.7109375" style="2" customWidth="1"/>
    <col min="4358" max="4364" width="9.85546875" style="2" customWidth="1"/>
    <col min="4365" max="4365" width="13.42578125" style="2" customWidth="1"/>
    <col min="4366" max="4370" width="10.140625" style="2" customWidth="1"/>
    <col min="4371" max="4371" width="19.5703125" style="2" customWidth="1"/>
    <col min="4372" max="4372" width="17.5703125" style="2" bestFit="1" customWidth="1"/>
    <col min="4373" max="4373" width="9.140625" style="2" customWidth="1"/>
    <col min="4374" max="4375" width="9.5703125" style="2" customWidth="1"/>
    <col min="4376" max="4376" width="14" style="2" customWidth="1"/>
    <col min="4377" max="4377" width="13.5703125" style="2" customWidth="1"/>
    <col min="4378" max="4378" width="10.5703125" style="2" customWidth="1"/>
    <col min="4379" max="4379" width="9.7109375" style="2" customWidth="1"/>
    <col min="4380" max="4380" width="9.42578125" style="2" customWidth="1"/>
    <col min="4381" max="4381" width="7.140625" style="2" customWidth="1"/>
    <col min="4382" max="4382" width="11" style="2" customWidth="1"/>
    <col min="4383" max="4383" width="13.42578125" style="2" customWidth="1"/>
    <col min="4384" max="4384" width="10.5703125" style="2" bestFit="1" customWidth="1"/>
    <col min="4385" max="4385" width="12" style="2" bestFit="1" customWidth="1"/>
    <col min="4386" max="4386" width="13.42578125" style="2" customWidth="1"/>
    <col min="4387" max="4387" width="10.42578125" style="2" customWidth="1"/>
    <col min="4388" max="4388" width="10.85546875" style="2" customWidth="1"/>
    <col min="4389" max="4389" width="12" style="2" customWidth="1"/>
    <col min="4390" max="4390" width="11.5703125" style="2" bestFit="1" customWidth="1"/>
    <col min="4391" max="4391" width="9.85546875" style="2" customWidth="1"/>
    <col min="4392" max="4392" width="13.140625" style="2" customWidth="1"/>
    <col min="4393" max="4393" width="13.5703125" style="2" customWidth="1"/>
    <col min="4394" max="4597" width="15.5703125" style="2"/>
    <col min="4598" max="4598" width="5.28515625" style="2" customWidth="1"/>
    <col min="4599" max="4599" width="34.42578125" style="2" customWidth="1"/>
    <col min="4600" max="4600" width="16.140625" style="2" customWidth="1"/>
    <col min="4601" max="4601" width="15.5703125" style="2"/>
    <col min="4602" max="4602" width="11.42578125" style="2" customWidth="1"/>
    <col min="4603" max="4603" width="10.85546875" style="2" customWidth="1"/>
    <col min="4604" max="4604" width="9.5703125" style="2" customWidth="1"/>
    <col min="4605" max="4605" width="13" style="2" customWidth="1"/>
    <col min="4606" max="4607" width="8.7109375" style="2" customWidth="1"/>
    <col min="4608" max="4608" width="11.85546875" style="2" customWidth="1"/>
    <col min="4609" max="4609" width="8.7109375" style="2" customWidth="1"/>
    <col min="4610" max="4610" width="11.7109375" style="2" customWidth="1"/>
    <col min="4611" max="4611" width="11.140625" style="2" customWidth="1"/>
    <col min="4612" max="4612" width="9.85546875" style="2" customWidth="1"/>
    <col min="4613" max="4613" width="8.7109375" style="2" customWidth="1"/>
    <col min="4614" max="4620" width="9.85546875" style="2" customWidth="1"/>
    <col min="4621" max="4621" width="13.42578125" style="2" customWidth="1"/>
    <col min="4622" max="4626" width="10.140625" style="2" customWidth="1"/>
    <col min="4627" max="4627" width="19.5703125" style="2" customWidth="1"/>
    <col min="4628" max="4628" width="17.5703125" style="2" bestFit="1" customWidth="1"/>
    <col min="4629" max="4629" width="9.140625" style="2" customWidth="1"/>
    <col min="4630" max="4631" width="9.5703125" style="2" customWidth="1"/>
    <col min="4632" max="4632" width="14" style="2" customWidth="1"/>
    <col min="4633" max="4633" width="13.5703125" style="2" customWidth="1"/>
    <col min="4634" max="4634" width="10.5703125" style="2" customWidth="1"/>
    <col min="4635" max="4635" width="9.7109375" style="2" customWidth="1"/>
    <col min="4636" max="4636" width="9.42578125" style="2" customWidth="1"/>
    <col min="4637" max="4637" width="7.140625" style="2" customWidth="1"/>
    <col min="4638" max="4638" width="11" style="2" customWidth="1"/>
    <col min="4639" max="4639" width="13.42578125" style="2" customWidth="1"/>
    <col min="4640" max="4640" width="10.5703125" style="2" bestFit="1" customWidth="1"/>
    <col min="4641" max="4641" width="12" style="2" bestFit="1" customWidth="1"/>
    <col min="4642" max="4642" width="13.42578125" style="2" customWidth="1"/>
    <col min="4643" max="4643" width="10.42578125" style="2" customWidth="1"/>
    <col min="4644" max="4644" width="10.85546875" style="2" customWidth="1"/>
    <col min="4645" max="4645" width="12" style="2" customWidth="1"/>
    <col min="4646" max="4646" width="11.5703125" style="2" bestFit="1" customWidth="1"/>
    <col min="4647" max="4647" width="9.85546875" style="2" customWidth="1"/>
    <col min="4648" max="4648" width="13.140625" style="2" customWidth="1"/>
    <col min="4649" max="4649" width="13.5703125" style="2" customWidth="1"/>
    <col min="4650" max="4853" width="15.5703125" style="2"/>
    <col min="4854" max="4854" width="5.28515625" style="2" customWidth="1"/>
    <col min="4855" max="4855" width="34.42578125" style="2" customWidth="1"/>
    <col min="4856" max="4856" width="16.140625" style="2" customWidth="1"/>
    <col min="4857" max="4857" width="15.5703125" style="2"/>
    <col min="4858" max="4858" width="11.42578125" style="2" customWidth="1"/>
    <col min="4859" max="4859" width="10.85546875" style="2" customWidth="1"/>
    <col min="4860" max="4860" width="9.5703125" style="2" customWidth="1"/>
    <col min="4861" max="4861" width="13" style="2" customWidth="1"/>
    <col min="4862" max="4863" width="8.7109375" style="2" customWidth="1"/>
    <col min="4864" max="4864" width="11.85546875" style="2" customWidth="1"/>
    <col min="4865" max="4865" width="8.7109375" style="2" customWidth="1"/>
    <col min="4866" max="4866" width="11.7109375" style="2" customWidth="1"/>
    <col min="4867" max="4867" width="11.140625" style="2" customWidth="1"/>
    <col min="4868" max="4868" width="9.85546875" style="2" customWidth="1"/>
    <col min="4869" max="4869" width="8.7109375" style="2" customWidth="1"/>
    <col min="4870" max="4876" width="9.85546875" style="2" customWidth="1"/>
    <col min="4877" max="4877" width="13.42578125" style="2" customWidth="1"/>
    <col min="4878" max="4882" width="10.140625" style="2" customWidth="1"/>
    <col min="4883" max="4883" width="19.5703125" style="2" customWidth="1"/>
    <col min="4884" max="4884" width="17.5703125" style="2" bestFit="1" customWidth="1"/>
    <col min="4885" max="4885" width="9.140625" style="2" customWidth="1"/>
    <col min="4886" max="4887" width="9.5703125" style="2" customWidth="1"/>
    <col min="4888" max="4888" width="14" style="2" customWidth="1"/>
    <col min="4889" max="4889" width="13.5703125" style="2" customWidth="1"/>
    <col min="4890" max="4890" width="10.5703125" style="2" customWidth="1"/>
    <col min="4891" max="4891" width="9.7109375" style="2" customWidth="1"/>
    <col min="4892" max="4892" width="9.42578125" style="2" customWidth="1"/>
    <col min="4893" max="4893" width="7.140625" style="2" customWidth="1"/>
    <col min="4894" max="4894" width="11" style="2" customWidth="1"/>
    <col min="4895" max="4895" width="13.42578125" style="2" customWidth="1"/>
    <col min="4896" max="4896" width="10.5703125" style="2" bestFit="1" customWidth="1"/>
    <col min="4897" max="4897" width="12" style="2" bestFit="1" customWidth="1"/>
    <col min="4898" max="4898" width="13.42578125" style="2" customWidth="1"/>
    <col min="4899" max="4899" width="10.42578125" style="2" customWidth="1"/>
    <col min="4900" max="4900" width="10.85546875" style="2" customWidth="1"/>
    <col min="4901" max="4901" width="12" style="2" customWidth="1"/>
    <col min="4902" max="4902" width="11.5703125" style="2" bestFit="1" customWidth="1"/>
    <col min="4903" max="4903" width="9.85546875" style="2" customWidth="1"/>
    <col min="4904" max="4904" width="13.140625" style="2" customWidth="1"/>
    <col min="4905" max="4905" width="13.5703125" style="2" customWidth="1"/>
    <col min="4906" max="5109" width="15.5703125" style="2"/>
    <col min="5110" max="5110" width="5.28515625" style="2" customWidth="1"/>
    <col min="5111" max="5111" width="34.42578125" style="2" customWidth="1"/>
    <col min="5112" max="5112" width="16.140625" style="2" customWidth="1"/>
    <col min="5113" max="5113" width="15.5703125" style="2"/>
    <col min="5114" max="5114" width="11.42578125" style="2" customWidth="1"/>
    <col min="5115" max="5115" width="10.85546875" style="2" customWidth="1"/>
    <col min="5116" max="5116" width="9.5703125" style="2" customWidth="1"/>
    <col min="5117" max="5117" width="13" style="2" customWidth="1"/>
    <col min="5118" max="5119" width="8.7109375" style="2" customWidth="1"/>
    <col min="5120" max="5120" width="11.85546875" style="2" customWidth="1"/>
    <col min="5121" max="5121" width="8.7109375" style="2" customWidth="1"/>
    <col min="5122" max="5122" width="11.7109375" style="2" customWidth="1"/>
    <col min="5123" max="5123" width="11.140625" style="2" customWidth="1"/>
    <col min="5124" max="5124" width="9.85546875" style="2" customWidth="1"/>
    <col min="5125" max="5125" width="8.7109375" style="2" customWidth="1"/>
    <col min="5126" max="5132" width="9.85546875" style="2" customWidth="1"/>
    <col min="5133" max="5133" width="13.42578125" style="2" customWidth="1"/>
    <col min="5134" max="5138" width="10.140625" style="2" customWidth="1"/>
    <col min="5139" max="5139" width="19.5703125" style="2" customWidth="1"/>
    <col min="5140" max="5140" width="17.5703125" style="2" bestFit="1" customWidth="1"/>
    <col min="5141" max="5141" width="9.140625" style="2" customWidth="1"/>
    <col min="5142" max="5143" width="9.5703125" style="2" customWidth="1"/>
    <col min="5144" max="5144" width="14" style="2" customWidth="1"/>
    <col min="5145" max="5145" width="13.5703125" style="2" customWidth="1"/>
    <col min="5146" max="5146" width="10.5703125" style="2" customWidth="1"/>
    <col min="5147" max="5147" width="9.7109375" style="2" customWidth="1"/>
    <col min="5148" max="5148" width="9.42578125" style="2" customWidth="1"/>
    <col min="5149" max="5149" width="7.140625" style="2" customWidth="1"/>
    <col min="5150" max="5150" width="11" style="2" customWidth="1"/>
    <col min="5151" max="5151" width="13.42578125" style="2" customWidth="1"/>
    <col min="5152" max="5152" width="10.5703125" style="2" bestFit="1" customWidth="1"/>
    <col min="5153" max="5153" width="12" style="2" bestFit="1" customWidth="1"/>
    <col min="5154" max="5154" width="13.42578125" style="2" customWidth="1"/>
    <col min="5155" max="5155" width="10.42578125" style="2" customWidth="1"/>
    <col min="5156" max="5156" width="10.85546875" style="2" customWidth="1"/>
    <col min="5157" max="5157" width="12" style="2" customWidth="1"/>
    <col min="5158" max="5158" width="11.5703125" style="2" bestFit="1" customWidth="1"/>
    <col min="5159" max="5159" width="9.85546875" style="2" customWidth="1"/>
    <col min="5160" max="5160" width="13.140625" style="2" customWidth="1"/>
    <col min="5161" max="5161" width="13.5703125" style="2" customWidth="1"/>
    <col min="5162" max="5365" width="15.5703125" style="2"/>
    <col min="5366" max="5366" width="5.28515625" style="2" customWidth="1"/>
    <col min="5367" max="5367" width="34.42578125" style="2" customWidth="1"/>
    <col min="5368" max="5368" width="16.140625" style="2" customWidth="1"/>
    <col min="5369" max="5369" width="15.5703125" style="2"/>
    <col min="5370" max="5370" width="11.42578125" style="2" customWidth="1"/>
    <col min="5371" max="5371" width="10.85546875" style="2" customWidth="1"/>
    <col min="5372" max="5372" width="9.5703125" style="2" customWidth="1"/>
    <col min="5373" max="5373" width="13" style="2" customWidth="1"/>
    <col min="5374" max="5375" width="8.7109375" style="2" customWidth="1"/>
    <col min="5376" max="5376" width="11.85546875" style="2" customWidth="1"/>
    <col min="5377" max="5377" width="8.7109375" style="2" customWidth="1"/>
    <col min="5378" max="5378" width="11.7109375" style="2" customWidth="1"/>
    <col min="5379" max="5379" width="11.140625" style="2" customWidth="1"/>
    <col min="5380" max="5380" width="9.85546875" style="2" customWidth="1"/>
    <col min="5381" max="5381" width="8.7109375" style="2" customWidth="1"/>
    <col min="5382" max="5388" width="9.85546875" style="2" customWidth="1"/>
    <col min="5389" max="5389" width="13.42578125" style="2" customWidth="1"/>
    <col min="5390" max="5394" width="10.140625" style="2" customWidth="1"/>
    <col min="5395" max="5395" width="19.5703125" style="2" customWidth="1"/>
    <col min="5396" max="5396" width="17.5703125" style="2" bestFit="1" customWidth="1"/>
    <col min="5397" max="5397" width="9.140625" style="2" customWidth="1"/>
    <col min="5398" max="5399" width="9.5703125" style="2" customWidth="1"/>
    <col min="5400" max="5400" width="14" style="2" customWidth="1"/>
    <col min="5401" max="5401" width="13.5703125" style="2" customWidth="1"/>
    <col min="5402" max="5402" width="10.5703125" style="2" customWidth="1"/>
    <col min="5403" max="5403" width="9.7109375" style="2" customWidth="1"/>
    <col min="5404" max="5404" width="9.42578125" style="2" customWidth="1"/>
    <col min="5405" max="5405" width="7.140625" style="2" customWidth="1"/>
    <col min="5406" max="5406" width="11" style="2" customWidth="1"/>
    <col min="5407" max="5407" width="13.42578125" style="2" customWidth="1"/>
    <col min="5408" max="5408" width="10.5703125" style="2" bestFit="1" customWidth="1"/>
    <col min="5409" max="5409" width="12" style="2" bestFit="1" customWidth="1"/>
    <col min="5410" max="5410" width="13.42578125" style="2" customWidth="1"/>
    <col min="5411" max="5411" width="10.42578125" style="2" customWidth="1"/>
    <col min="5412" max="5412" width="10.85546875" style="2" customWidth="1"/>
    <col min="5413" max="5413" width="12" style="2" customWidth="1"/>
    <col min="5414" max="5414" width="11.5703125" style="2" bestFit="1" customWidth="1"/>
    <col min="5415" max="5415" width="9.85546875" style="2" customWidth="1"/>
    <col min="5416" max="5416" width="13.140625" style="2" customWidth="1"/>
    <col min="5417" max="5417" width="13.5703125" style="2" customWidth="1"/>
    <col min="5418" max="5621" width="15.5703125" style="2"/>
    <col min="5622" max="5622" width="5.28515625" style="2" customWidth="1"/>
    <col min="5623" max="5623" width="34.42578125" style="2" customWidth="1"/>
    <col min="5624" max="5624" width="16.140625" style="2" customWidth="1"/>
    <col min="5625" max="5625" width="15.5703125" style="2"/>
    <col min="5626" max="5626" width="11.42578125" style="2" customWidth="1"/>
    <col min="5627" max="5627" width="10.85546875" style="2" customWidth="1"/>
    <col min="5628" max="5628" width="9.5703125" style="2" customWidth="1"/>
    <col min="5629" max="5629" width="13" style="2" customWidth="1"/>
    <col min="5630" max="5631" width="8.7109375" style="2" customWidth="1"/>
    <col min="5632" max="5632" width="11.85546875" style="2" customWidth="1"/>
    <col min="5633" max="5633" width="8.7109375" style="2" customWidth="1"/>
    <col min="5634" max="5634" width="11.7109375" style="2" customWidth="1"/>
    <col min="5635" max="5635" width="11.140625" style="2" customWidth="1"/>
    <col min="5636" max="5636" width="9.85546875" style="2" customWidth="1"/>
    <col min="5637" max="5637" width="8.7109375" style="2" customWidth="1"/>
    <col min="5638" max="5644" width="9.85546875" style="2" customWidth="1"/>
    <col min="5645" max="5645" width="13.42578125" style="2" customWidth="1"/>
    <col min="5646" max="5650" width="10.140625" style="2" customWidth="1"/>
    <col min="5651" max="5651" width="19.5703125" style="2" customWidth="1"/>
    <col min="5652" max="5652" width="17.5703125" style="2" bestFit="1" customWidth="1"/>
    <col min="5653" max="5653" width="9.140625" style="2" customWidth="1"/>
    <col min="5654" max="5655" width="9.5703125" style="2" customWidth="1"/>
    <col min="5656" max="5656" width="14" style="2" customWidth="1"/>
    <col min="5657" max="5657" width="13.5703125" style="2" customWidth="1"/>
    <col min="5658" max="5658" width="10.5703125" style="2" customWidth="1"/>
    <col min="5659" max="5659" width="9.7109375" style="2" customWidth="1"/>
    <col min="5660" max="5660" width="9.42578125" style="2" customWidth="1"/>
    <col min="5661" max="5661" width="7.140625" style="2" customWidth="1"/>
    <col min="5662" max="5662" width="11" style="2" customWidth="1"/>
    <col min="5663" max="5663" width="13.42578125" style="2" customWidth="1"/>
    <col min="5664" max="5664" width="10.5703125" style="2" bestFit="1" customWidth="1"/>
    <col min="5665" max="5665" width="12" style="2" bestFit="1" customWidth="1"/>
    <col min="5666" max="5666" width="13.42578125" style="2" customWidth="1"/>
    <col min="5667" max="5667" width="10.42578125" style="2" customWidth="1"/>
    <col min="5668" max="5668" width="10.85546875" style="2" customWidth="1"/>
    <col min="5669" max="5669" width="12" style="2" customWidth="1"/>
    <col min="5670" max="5670" width="11.5703125" style="2" bestFit="1" customWidth="1"/>
    <col min="5671" max="5671" width="9.85546875" style="2" customWidth="1"/>
    <col min="5672" max="5672" width="13.140625" style="2" customWidth="1"/>
    <col min="5673" max="5673" width="13.5703125" style="2" customWidth="1"/>
    <col min="5674" max="5877" width="15.5703125" style="2"/>
    <col min="5878" max="5878" width="5.28515625" style="2" customWidth="1"/>
    <col min="5879" max="5879" width="34.42578125" style="2" customWidth="1"/>
    <col min="5880" max="5880" width="16.140625" style="2" customWidth="1"/>
    <col min="5881" max="5881" width="15.5703125" style="2"/>
    <col min="5882" max="5882" width="11.42578125" style="2" customWidth="1"/>
    <col min="5883" max="5883" width="10.85546875" style="2" customWidth="1"/>
    <col min="5884" max="5884" width="9.5703125" style="2" customWidth="1"/>
    <col min="5885" max="5885" width="13" style="2" customWidth="1"/>
    <col min="5886" max="5887" width="8.7109375" style="2" customWidth="1"/>
    <col min="5888" max="5888" width="11.85546875" style="2" customWidth="1"/>
    <col min="5889" max="5889" width="8.7109375" style="2" customWidth="1"/>
    <col min="5890" max="5890" width="11.7109375" style="2" customWidth="1"/>
    <col min="5891" max="5891" width="11.140625" style="2" customWidth="1"/>
    <col min="5892" max="5892" width="9.85546875" style="2" customWidth="1"/>
    <col min="5893" max="5893" width="8.7109375" style="2" customWidth="1"/>
    <col min="5894" max="5900" width="9.85546875" style="2" customWidth="1"/>
    <col min="5901" max="5901" width="13.42578125" style="2" customWidth="1"/>
    <col min="5902" max="5906" width="10.140625" style="2" customWidth="1"/>
    <col min="5907" max="5907" width="19.5703125" style="2" customWidth="1"/>
    <col min="5908" max="5908" width="17.5703125" style="2" bestFit="1" customWidth="1"/>
    <col min="5909" max="5909" width="9.140625" style="2" customWidth="1"/>
    <col min="5910" max="5911" width="9.5703125" style="2" customWidth="1"/>
    <col min="5912" max="5912" width="14" style="2" customWidth="1"/>
    <col min="5913" max="5913" width="13.5703125" style="2" customWidth="1"/>
    <col min="5914" max="5914" width="10.5703125" style="2" customWidth="1"/>
    <col min="5915" max="5915" width="9.7109375" style="2" customWidth="1"/>
    <col min="5916" max="5916" width="9.42578125" style="2" customWidth="1"/>
    <col min="5917" max="5917" width="7.140625" style="2" customWidth="1"/>
    <col min="5918" max="5918" width="11" style="2" customWidth="1"/>
    <col min="5919" max="5919" width="13.42578125" style="2" customWidth="1"/>
    <col min="5920" max="5920" width="10.5703125" style="2" bestFit="1" customWidth="1"/>
    <col min="5921" max="5921" width="12" style="2" bestFit="1" customWidth="1"/>
    <col min="5922" max="5922" width="13.42578125" style="2" customWidth="1"/>
    <col min="5923" max="5923" width="10.42578125" style="2" customWidth="1"/>
    <col min="5924" max="5924" width="10.85546875" style="2" customWidth="1"/>
    <col min="5925" max="5925" width="12" style="2" customWidth="1"/>
    <col min="5926" max="5926" width="11.5703125" style="2" bestFit="1" customWidth="1"/>
    <col min="5927" max="5927" width="9.85546875" style="2" customWidth="1"/>
    <col min="5928" max="5928" width="13.140625" style="2" customWidth="1"/>
    <col min="5929" max="5929" width="13.5703125" style="2" customWidth="1"/>
    <col min="5930" max="6133" width="15.5703125" style="2"/>
    <col min="6134" max="6134" width="5.28515625" style="2" customWidth="1"/>
    <col min="6135" max="6135" width="34.42578125" style="2" customWidth="1"/>
    <col min="6136" max="6136" width="16.140625" style="2" customWidth="1"/>
    <col min="6137" max="6137" width="15.5703125" style="2"/>
    <col min="6138" max="6138" width="11.42578125" style="2" customWidth="1"/>
    <col min="6139" max="6139" width="10.85546875" style="2" customWidth="1"/>
    <col min="6140" max="6140" width="9.5703125" style="2" customWidth="1"/>
    <col min="6141" max="6141" width="13" style="2" customWidth="1"/>
    <col min="6142" max="6143" width="8.7109375" style="2" customWidth="1"/>
    <col min="6144" max="6144" width="11.85546875" style="2" customWidth="1"/>
    <col min="6145" max="6145" width="8.7109375" style="2" customWidth="1"/>
    <col min="6146" max="6146" width="11.7109375" style="2" customWidth="1"/>
    <col min="6147" max="6147" width="11.140625" style="2" customWidth="1"/>
    <col min="6148" max="6148" width="9.85546875" style="2" customWidth="1"/>
    <col min="6149" max="6149" width="8.7109375" style="2" customWidth="1"/>
    <col min="6150" max="6156" width="9.85546875" style="2" customWidth="1"/>
    <col min="6157" max="6157" width="13.42578125" style="2" customWidth="1"/>
    <col min="6158" max="6162" width="10.140625" style="2" customWidth="1"/>
    <col min="6163" max="6163" width="19.5703125" style="2" customWidth="1"/>
    <col min="6164" max="6164" width="17.5703125" style="2" bestFit="1" customWidth="1"/>
    <col min="6165" max="6165" width="9.140625" style="2" customWidth="1"/>
    <col min="6166" max="6167" width="9.5703125" style="2" customWidth="1"/>
    <col min="6168" max="6168" width="14" style="2" customWidth="1"/>
    <col min="6169" max="6169" width="13.5703125" style="2" customWidth="1"/>
    <col min="6170" max="6170" width="10.5703125" style="2" customWidth="1"/>
    <col min="6171" max="6171" width="9.7109375" style="2" customWidth="1"/>
    <col min="6172" max="6172" width="9.42578125" style="2" customWidth="1"/>
    <col min="6173" max="6173" width="7.140625" style="2" customWidth="1"/>
    <col min="6174" max="6174" width="11" style="2" customWidth="1"/>
    <col min="6175" max="6175" width="13.42578125" style="2" customWidth="1"/>
    <col min="6176" max="6176" width="10.5703125" style="2" bestFit="1" customWidth="1"/>
    <col min="6177" max="6177" width="12" style="2" bestFit="1" customWidth="1"/>
    <col min="6178" max="6178" width="13.42578125" style="2" customWidth="1"/>
    <col min="6179" max="6179" width="10.42578125" style="2" customWidth="1"/>
    <col min="6180" max="6180" width="10.85546875" style="2" customWidth="1"/>
    <col min="6181" max="6181" width="12" style="2" customWidth="1"/>
    <col min="6182" max="6182" width="11.5703125" style="2" bestFit="1" customWidth="1"/>
    <col min="6183" max="6183" width="9.85546875" style="2" customWidth="1"/>
    <col min="6184" max="6184" width="13.140625" style="2" customWidth="1"/>
    <col min="6185" max="6185" width="13.5703125" style="2" customWidth="1"/>
    <col min="6186" max="6389" width="15.5703125" style="2"/>
    <col min="6390" max="6390" width="5.28515625" style="2" customWidth="1"/>
    <col min="6391" max="6391" width="34.42578125" style="2" customWidth="1"/>
    <col min="6392" max="6392" width="16.140625" style="2" customWidth="1"/>
    <col min="6393" max="6393" width="15.5703125" style="2"/>
    <col min="6394" max="6394" width="11.42578125" style="2" customWidth="1"/>
    <col min="6395" max="6395" width="10.85546875" style="2" customWidth="1"/>
    <col min="6396" max="6396" width="9.5703125" style="2" customWidth="1"/>
    <col min="6397" max="6397" width="13" style="2" customWidth="1"/>
    <col min="6398" max="6399" width="8.7109375" style="2" customWidth="1"/>
    <col min="6400" max="6400" width="11.85546875" style="2" customWidth="1"/>
    <col min="6401" max="6401" width="8.7109375" style="2" customWidth="1"/>
    <col min="6402" max="6402" width="11.7109375" style="2" customWidth="1"/>
    <col min="6403" max="6403" width="11.140625" style="2" customWidth="1"/>
    <col min="6404" max="6404" width="9.85546875" style="2" customWidth="1"/>
    <col min="6405" max="6405" width="8.7109375" style="2" customWidth="1"/>
    <col min="6406" max="6412" width="9.85546875" style="2" customWidth="1"/>
    <col min="6413" max="6413" width="13.42578125" style="2" customWidth="1"/>
    <col min="6414" max="6418" width="10.140625" style="2" customWidth="1"/>
    <col min="6419" max="6419" width="19.5703125" style="2" customWidth="1"/>
    <col min="6420" max="6420" width="17.5703125" style="2" bestFit="1" customWidth="1"/>
    <col min="6421" max="6421" width="9.140625" style="2" customWidth="1"/>
    <col min="6422" max="6423" width="9.5703125" style="2" customWidth="1"/>
    <col min="6424" max="6424" width="14" style="2" customWidth="1"/>
    <col min="6425" max="6425" width="13.5703125" style="2" customWidth="1"/>
    <col min="6426" max="6426" width="10.5703125" style="2" customWidth="1"/>
    <col min="6427" max="6427" width="9.7109375" style="2" customWidth="1"/>
    <col min="6428" max="6428" width="9.42578125" style="2" customWidth="1"/>
    <col min="6429" max="6429" width="7.140625" style="2" customWidth="1"/>
    <col min="6430" max="6430" width="11" style="2" customWidth="1"/>
    <col min="6431" max="6431" width="13.42578125" style="2" customWidth="1"/>
    <col min="6432" max="6432" width="10.5703125" style="2" bestFit="1" customWidth="1"/>
    <col min="6433" max="6433" width="12" style="2" bestFit="1" customWidth="1"/>
    <col min="6434" max="6434" width="13.42578125" style="2" customWidth="1"/>
    <col min="6435" max="6435" width="10.42578125" style="2" customWidth="1"/>
    <col min="6436" max="6436" width="10.85546875" style="2" customWidth="1"/>
    <col min="6437" max="6437" width="12" style="2" customWidth="1"/>
    <col min="6438" max="6438" width="11.5703125" style="2" bestFit="1" customWidth="1"/>
    <col min="6439" max="6439" width="9.85546875" style="2" customWidth="1"/>
    <col min="6440" max="6440" width="13.140625" style="2" customWidth="1"/>
    <col min="6441" max="6441" width="13.5703125" style="2" customWidth="1"/>
    <col min="6442" max="6645" width="15.5703125" style="2"/>
    <col min="6646" max="6646" width="5.28515625" style="2" customWidth="1"/>
    <col min="6647" max="6647" width="34.42578125" style="2" customWidth="1"/>
    <col min="6648" max="6648" width="16.140625" style="2" customWidth="1"/>
    <col min="6649" max="6649" width="15.5703125" style="2"/>
    <col min="6650" max="6650" width="11.42578125" style="2" customWidth="1"/>
    <col min="6651" max="6651" width="10.85546875" style="2" customWidth="1"/>
    <col min="6652" max="6652" width="9.5703125" style="2" customWidth="1"/>
    <col min="6653" max="6653" width="13" style="2" customWidth="1"/>
    <col min="6654" max="6655" width="8.7109375" style="2" customWidth="1"/>
    <col min="6656" max="6656" width="11.85546875" style="2" customWidth="1"/>
    <col min="6657" max="6657" width="8.7109375" style="2" customWidth="1"/>
    <col min="6658" max="6658" width="11.7109375" style="2" customWidth="1"/>
    <col min="6659" max="6659" width="11.140625" style="2" customWidth="1"/>
    <col min="6660" max="6660" width="9.85546875" style="2" customWidth="1"/>
    <col min="6661" max="6661" width="8.7109375" style="2" customWidth="1"/>
    <col min="6662" max="6668" width="9.85546875" style="2" customWidth="1"/>
    <col min="6669" max="6669" width="13.42578125" style="2" customWidth="1"/>
    <col min="6670" max="6674" width="10.140625" style="2" customWidth="1"/>
    <col min="6675" max="6675" width="19.5703125" style="2" customWidth="1"/>
    <col min="6676" max="6676" width="17.5703125" style="2" bestFit="1" customWidth="1"/>
    <col min="6677" max="6677" width="9.140625" style="2" customWidth="1"/>
    <col min="6678" max="6679" width="9.5703125" style="2" customWidth="1"/>
    <col min="6680" max="6680" width="14" style="2" customWidth="1"/>
    <col min="6681" max="6681" width="13.5703125" style="2" customWidth="1"/>
    <col min="6682" max="6682" width="10.5703125" style="2" customWidth="1"/>
    <col min="6683" max="6683" width="9.7109375" style="2" customWidth="1"/>
    <col min="6684" max="6684" width="9.42578125" style="2" customWidth="1"/>
    <col min="6685" max="6685" width="7.140625" style="2" customWidth="1"/>
    <col min="6686" max="6686" width="11" style="2" customWidth="1"/>
    <col min="6687" max="6687" width="13.42578125" style="2" customWidth="1"/>
    <col min="6688" max="6688" width="10.5703125" style="2" bestFit="1" customWidth="1"/>
    <col min="6689" max="6689" width="12" style="2" bestFit="1" customWidth="1"/>
    <col min="6690" max="6690" width="13.42578125" style="2" customWidth="1"/>
    <col min="6691" max="6691" width="10.42578125" style="2" customWidth="1"/>
    <col min="6692" max="6692" width="10.85546875" style="2" customWidth="1"/>
    <col min="6693" max="6693" width="12" style="2" customWidth="1"/>
    <col min="6694" max="6694" width="11.5703125" style="2" bestFit="1" customWidth="1"/>
    <col min="6695" max="6695" width="9.85546875" style="2" customWidth="1"/>
    <col min="6696" max="6696" width="13.140625" style="2" customWidth="1"/>
    <col min="6697" max="6697" width="13.5703125" style="2" customWidth="1"/>
    <col min="6698" max="6901" width="15.5703125" style="2"/>
    <col min="6902" max="6902" width="5.28515625" style="2" customWidth="1"/>
    <col min="6903" max="6903" width="34.42578125" style="2" customWidth="1"/>
    <col min="6904" max="6904" width="16.140625" style="2" customWidth="1"/>
    <col min="6905" max="6905" width="15.5703125" style="2"/>
    <col min="6906" max="6906" width="11.42578125" style="2" customWidth="1"/>
    <col min="6907" max="6907" width="10.85546875" style="2" customWidth="1"/>
    <col min="6908" max="6908" width="9.5703125" style="2" customWidth="1"/>
    <col min="6909" max="6909" width="13" style="2" customWidth="1"/>
    <col min="6910" max="6911" width="8.7109375" style="2" customWidth="1"/>
    <col min="6912" max="6912" width="11.85546875" style="2" customWidth="1"/>
    <col min="6913" max="6913" width="8.7109375" style="2" customWidth="1"/>
    <col min="6914" max="6914" width="11.7109375" style="2" customWidth="1"/>
    <col min="6915" max="6915" width="11.140625" style="2" customWidth="1"/>
    <col min="6916" max="6916" width="9.85546875" style="2" customWidth="1"/>
    <col min="6917" max="6917" width="8.7109375" style="2" customWidth="1"/>
    <col min="6918" max="6924" width="9.85546875" style="2" customWidth="1"/>
    <col min="6925" max="6925" width="13.42578125" style="2" customWidth="1"/>
    <col min="6926" max="6930" width="10.140625" style="2" customWidth="1"/>
    <col min="6931" max="6931" width="19.5703125" style="2" customWidth="1"/>
    <col min="6932" max="6932" width="17.5703125" style="2" bestFit="1" customWidth="1"/>
    <col min="6933" max="6933" width="9.140625" style="2" customWidth="1"/>
    <col min="6934" max="6935" width="9.5703125" style="2" customWidth="1"/>
    <col min="6936" max="6936" width="14" style="2" customWidth="1"/>
    <col min="6937" max="6937" width="13.5703125" style="2" customWidth="1"/>
    <col min="6938" max="6938" width="10.5703125" style="2" customWidth="1"/>
    <col min="6939" max="6939" width="9.7109375" style="2" customWidth="1"/>
    <col min="6940" max="6940" width="9.42578125" style="2" customWidth="1"/>
    <col min="6941" max="6941" width="7.140625" style="2" customWidth="1"/>
    <col min="6942" max="6942" width="11" style="2" customWidth="1"/>
    <col min="6943" max="6943" width="13.42578125" style="2" customWidth="1"/>
    <col min="6944" max="6944" width="10.5703125" style="2" bestFit="1" customWidth="1"/>
    <col min="6945" max="6945" width="12" style="2" bestFit="1" customWidth="1"/>
    <col min="6946" max="6946" width="13.42578125" style="2" customWidth="1"/>
    <col min="6947" max="6947" width="10.42578125" style="2" customWidth="1"/>
    <col min="6948" max="6948" width="10.85546875" style="2" customWidth="1"/>
    <col min="6949" max="6949" width="12" style="2" customWidth="1"/>
    <col min="6950" max="6950" width="11.5703125" style="2" bestFit="1" customWidth="1"/>
    <col min="6951" max="6951" width="9.85546875" style="2" customWidth="1"/>
    <col min="6952" max="6952" width="13.140625" style="2" customWidth="1"/>
    <col min="6953" max="6953" width="13.5703125" style="2" customWidth="1"/>
    <col min="6954" max="7157" width="15.5703125" style="2"/>
    <col min="7158" max="7158" width="5.28515625" style="2" customWidth="1"/>
    <col min="7159" max="7159" width="34.42578125" style="2" customWidth="1"/>
    <col min="7160" max="7160" width="16.140625" style="2" customWidth="1"/>
    <col min="7161" max="7161" width="15.5703125" style="2"/>
    <col min="7162" max="7162" width="11.42578125" style="2" customWidth="1"/>
    <col min="7163" max="7163" width="10.85546875" style="2" customWidth="1"/>
    <col min="7164" max="7164" width="9.5703125" style="2" customWidth="1"/>
    <col min="7165" max="7165" width="13" style="2" customWidth="1"/>
    <col min="7166" max="7167" width="8.7109375" style="2" customWidth="1"/>
    <col min="7168" max="7168" width="11.85546875" style="2" customWidth="1"/>
    <col min="7169" max="7169" width="8.7109375" style="2" customWidth="1"/>
    <col min="7170" max="7170" width="11.7109375" style="2" customWidth="1"/>
    <col min="7171" max="7171" width="11.140625" style="2" customWidth="1"/>
    <col min="7172" max="7172" width="9.85546875" style="2" customWidth="1"/>
    <col min="7173" max="7173" width="8.7109375" style="2" customWidth="1"/>
    <col min="7174" max="7180" width="9.85546875" style="2" customWidth="1"/>
    <col min="7181" max="7181" width="13.42578125" style="2" customWidth="1"/>
    <col min="7182" max="7186" width="10.140625" style="2" customWidth="1"/>
    <col min="7187" max="7187" width="19.5703125" style="2" customWidth="1"/>
    <col min="7188" max="7188" width="17.5703125" style="2" bestFit="1" customWidth="1"/>
    <col min="7189" max="7189" width="9.140625" style="2" customWidth="1"/>
    <col min="7190" max="7191" width="9.5703125" style="2" customWidth="1"/>
    <col min="7192" max="7192" width="14" style="2" customWidth="1"/>
    <col min="7193" max="7193" width="13.5703125" style="2" customWidth="1"/>
    <col min="7194" max="7194" width="10.5703125" style="2" customWidth="1"/>
    <col min="7195" max="7195" width="9.7109375" style="2" customWidth="1"/>
    <col min="7196" max="7196" width="9.42578125" style="2" customWidth="1"/>
    <col min="7197" max="7197" width="7.140625" style="2" customWidth="1"/>
    <col min="7198" max="7198" width="11" style="2" customWidth="1"/>
    <col min="7199" max="7199" width="13.42578125" style="2" customWidth="1"/>
    <col min="7200" max="7200" width="10.5703125" style="2" bestFit="1" customWidth="1"/>
    <col min="7201" max="7201" width="12" style="2" bestFit="1" customWidth="1"/>
    <col min="7202" max="7202" width="13.42578125" style="2" customWidth="1"/>
    <col min="7203" max="7203" width="10.42578125" style="2" customWidth="1"/>
    <col min="7204" max="7204" width="10.85546875" style="2" customWidth="1"/>
    <col min="7205" max="7205" width="12" style="2" customWidth="1"/>
    <col min="7206" max="7206" width="11.5703125" style="2" bestFit="1" customWidth="1"/>
    <col min="7207" max="7207" width="9.85546875" style="2" customWidth="1"/>
    <col min="7208" max="7208" width="13.140625" style="2" customWidth="1"/>
    <col min="7209" max="7209" width="13.5703125" style="2" customWidth="1"/>
    <col min="7210" max="7413" width="15.5703125" style="2"/>
    <col min="7414" max="7414" width="5.28515625" style="2" customWidth="1"/>
    <col min="7415" max="7415" width="34.42578125" style="2" customWidth="1"/>
    <col min="7416" max="7416" width="16.140625" style="2" customWidth="1"/>
    <col min="7417" max="7417" width="15.5703125" style="2"/>
    <col min="7418" max="7418" width="11.42578125" style="2" customWidth="1"/>
    <col min="7419" max="7419" width="10.85546875" style="2" customWidth="1"/>
    <col min="7420" max="7420" width="9.5703125" style="2" customWidth="1"/>
    <col min="7421" max="7421" width="13" style="2" customWidth="1"/>
    <col min="7422" max="7423" width="8.7109375" style="2" customWidth="1"/>
    <col min="7424" max="7424" width="11.85546875" style="2" customWidth="1"/>
    <col min="7425" max="7425" width="8.7109375" style="2" customWidth="1"/>
    <col min="7426" max="7426" width="11.7109375" style="2" customWidth="1"/>
    <col min="7427" max="7427" width="11.140625" style="2" customWidth="1"/>
    <col min="7428" max="7428" width="9.85546875" style="2" customWidth="1"/>
    <col min="7429" max="7429" width="8.7109375" style="2" customWidth="1"/>
    <col min="7430" max="7436" width="9.85546875" style="2" customWidth="1"/>
    <col min="7437" max="7437" width="13.42578125" style="2" customWidth="1"/>
    <col min="7438" max="7442" width="10.140625" style="2" customWidth="1"/>
    <col min="7443" max="7443" width="19.5703125" style="2" customWidth="1"/>
    <col min="7444" max="7444" width="17.5703125" style="2" bestFit="1" customWidth="1"/>
    <col min="7445" max="7445" width="9.140625" style="2" customWidth="1"/>
    <col min="7446" max="7447" width="9.5703125" style="2" customWidth="1"/>
    <col min="7448" max="7448" width="14" style="2" customWidth="1"/>
    <col min="7449" max="7449" width="13.5703125" style="2" customWidth="1"/>
    <col min="7450" max="7450" width="10.5703125" style="2" customWidth="1"/>
    <col min="7451" max="7451" width="9.7109375" style="2" customWidth="1"/>
    <col min="7452" max="7452" width="9.42578125" style="2" customWidth="1"/>
    <col min="7453" max="7453" width="7.140625" style="2" customWidth="1"/>
    <col min="7454" max="7454" width="11" style="2" customWidth="1"/>
    <col min="7455" max="7455" width="13.42578125" style="2" customWidth="1"/>
    <col min="7456" max="7456" width="10.5703125" style="2" bestFit="1" customWidth="1"/>
    <col min="7457" max="7457" width="12" style="2" bestFit="1" customWidth="1"/>
    <col min="7458" max="7458" width="13.42578125" style="2" customWidth="1"/>
    <col min="7459" max="7459" width="10.42578125" style="2" customWidth="1"/>
    <col min="7460" max="7460" width="10.85546875" style="2" customWidth="1"/>
    <col min="7461" max="7461" width="12" style="2" customWidth="1"/>
    <col min="7462" max="7462" width="11.5703125" style="2" bestFit="1" customWidth="1"/>
    <col min="7463" max="7463" width="9.85546875" style="2" customWidth="1"/>
    <col min="7464" max="7464" width="13.140625" style="2" customWidth="1"/>
    <col min="7465" max="7465" width="13.5703125" style="2" customWidth="1"/>
    <col min="7466" max="7669" width="15.5703125" style="2"/>
    <col min="7670" max="7670" width="5.28515625" style="2" customWidth="1"/>
    <col min="7671" max="7671" width="34.42578125" style="2" customWidth="1"/>
    <col min="7672" max="7672" width="16.140625" style="2" customWidth="1"/>
    <col min="7673" max="7673" width="15.5703125" style="2"/>
    <col min="7674" max="7674" width="11.42578125" style="2" customWidth="1"/>
    <col min="7675" max="7675" width="10.85546875" style="2" customWidth="1"/>
    <col min="7676" max="7676" width="9.5703125" style="2" customWidth="1"/>
    <col min="7677" max="7677" width="13" style="2" customWidth="1"/>
    <col min="7678" max="7679" width="8.7109375" style="2" customWidth="1"/>
    <col min="7680" max="7680" width="11.85546875" style="2" customWidth="1"/>
    <col min="7681" max="7681" width="8.7109375" style="2" customWidth="1"/>
    <col min="7682" max="7682" width="11.7109375" style="2" customWidth="1"/>
    <col min="7683" max="7683" width="11.140625" style="2" customWidth="1"/>
    <col min="7684" max="7684" width="9.85546875" style="2" customWidth="1"/>
    <col min="7685" max="7685" width="8.7109375" style="2" customWidth="1"/>
    <col min="7686" max="7692" width="9.85546875" style="2" customWidth="1"/>
    <col min="7693" max="7693" width="13.42578125" style="2" customWidth="1"/>
    <col min="7694" max="7698" width="10.140625" style="2" customWidth="1"/>
    <col min="7699" max="7699" width="19.5703125" style="2" customWidth="1"/>
    <col min="7700" max="7700" width="17.5703125" style="2" bestFit="1" customWidth="1"/>
    <col min="7701" max="7701" width="9.140625" style="2" customWidth="1"/>
    <col min="7702" max="7703" width="9.5703125" style="2" customWidth="1"/>
    <col min="7704" max="7704" width="14" style="2" customWidth="1"/>
    <col min="7705" max="7705" width="13.5703125" style="2" customWidth="1"/>
    <col min="7706" max="7706" width="10.5703125" style="2" customWidth="1"/>
    <col min="7707" max="7707" width="9.7109375" style="2" customWidth="1"/>
    <col min="7708" max="7708" width="9.42578125" style="2" customWidth="1"/>
    <col min="7709" max="7709" width="7.140625" style="2" customWidth="1"/>
    <col min="7710" max="7710" width="11" style="2" customWidth="1"/>
    <col min="7711" max="7711" width="13.42578125" style="2" customWidth="1"/>
    <col min="7712" max="7712" width="10.5703125" style="2" bestFit="1" customWidth="1"/>
    <col min="7713" max="7713" width="12" style="2" bestFit="1" customWidth="1"/>
    <col min="7714" max="7714" width="13.42578125" style="2" customWidth="1"/>
    <col min="7715" max="7715" width="10.42578125" style="2" customWidth="1"/>
    <col min="7716" max="7716" width="10.85546875" style="2" customWidth="1"/>
    <col min="7717" max="7717" width="12" style="2" customWidth="1"/>
    <col min="7718" max="7718" width="11.5703125" style="2" bestFit="1" customWidth="1"/>
    <col min="7719" max="7719" width="9.85546875" style="2" customWidth="1"/>
    <col min="7720" max="7720" width="13.140625" style="2" customWidth="1"/>
    <col min="7721" max="7721" width="13.5703125" style="2" customWidth="1"/>
    <col min="7722" max="7925" width="15.5703125" style="2"/>
    <col min="7926" max="7926" width="5.28515625" style="2" customWidth="1"/>
    <col min="7927" max="7927" width="34.42578125" style="2" customWidth="1"/>
    <col min="7928" max="7928" width="16.140625" style="2" customWidth="1"/>
    <col min="7929" max="7929" width="15.5703125" style="2"/>
    <col min="7930" max="7930" width="11.42578125" style="2" customWidth="1"/>
    <col min="7931" max="7931" width="10.85546875" style="2" customWidth="1"/>
    <col min="7932" max="7932" width="9.5703125" style="2" customWidth="1"/>
    <col min="7933" max="7933" width="13" style="2" customWidth="1"/>
    <col min="7934" max="7935" width="8.7109375" style="2" customWidth="1"/>
    <col min="7936" max="7936" width="11.85546875" style="2" customWidth="1"/>
    <col min="7937" max="7937" width="8.7109375" style="2" customWidth="1"/>
    <col min="7938" max="7938" width="11.7109375" style="2" customWidth="1"/>
    <col min="7939" max="7939" width="11.140625" style="2" customWidth="1"/>
    <col min="7940" max="7940" width="9.85546875" style="2" customWidth="1"/>
    <col min="7941" max="7941" width="8.7109375" style="2" customWidth="1"/>
    <col min="7942" max="7948" width="9.85546875" style="2" customWidth="1"/>
    <col min="7949" max="7949" width="13.42578125" style="2" customWidth="1"/>
    <col min="7950" max="7954" width="10.140625" style="2" customWidth="1"/>
    <col min="7955" max="7955" width="19.5703125" style="2" customWidth="1"/>
    <col min="7956" max="7956" width="17.5703125" style="2" bestFit="1" customWidth="1"/>
    <col min="7957" max="7957" width="9.140625" style="2" customWidth="1"/>
    <col min="7958" max="7959" width="9.5703125" style="2" customWidth="1"/>
    <col min="7960" max="7960" width="14" style="2" customWidth="1"/>
    <col min="7961" max="7961" width="13.5703125" style="2" customWidth="1"/>
    <col min="7962" max="7962" width="10.5703125" style="2" customWidth="1"/>
    <col min="7963" max="7963" width="9.7109375" style="2" customWidth="1"/>
    <col min="7964" max="7964" width="9.42578125" style="2" customWidth="1"/>
    <col min="7965" max="7965" width="7.140625" style="2" customWidth="1"/>
    <col min="7966" max="7966" width="11" style="2" customWidth="1"/>
    <col min="7967" max="7967" width="13.42578125" style="2" customWidth="1"/>
    <col min="7968" max="7968" width="10.5703125" style="2" bestFit="1" customWidth="1"/>
    <col min="7969" max="7969" width="12" style="2" bestFit="1" customWidth="1"/>
    <col min="7970" max="7970" width="13.42578125" style="2" customWidth="1"/>
    <col min="7971" max="7971" width="10.42578125" style="2" customWidth="1"/>
    <col min="7972" max="7972" width="10.85546875" style="2" customWidth="1"/>
    <col min="7973" max="7973" width="12" style="2" customWidth="1"/>
    <col min="7974" max="7974" width="11.5703125" style="2" bestFit="1" customWidth="1"/>
    <col min="7975" max="7975" width="9.85546875" style="2" customWidth="1"/>
    <col min="7976" max="7976" width="13.140625" style="2" customWidth="1"/>
    <col min="7977" max="7977" width="13.5703125" style="2" customWidth="1"/>
    <col min="7978" max="8181" width="15.5703125" style="2"/>
    <col min="8182" max="8182" width="5.28515625" style="2" customWidth="1"/>
    <col min="8183" max="8183" width="34.42578125" style="2" customWidth="1"/>
    <col min="8184" max="8184" width="16.140625" style="2" customWidth="1"/>
    <col min="8185" max="8185" width="15.5703125" style="2"/>
    <col min="8186" max="8186" width="11.42578125" style="2" customWidth="1"/>
    <col min="8187" max="8187" width="10.85546875" style="2" customWidth="1"/>
    <col min="8188" max="8188" width="9.5703125" style="2" customWidth="1"/>
    <col min="8189" max="8189" width="13" style="2" customWidth="1"/>
    <col min="8190" max="8191" width="8.7109375" style="2" customWidth="1"/>
    <col min="8192" max="8192" width="11.85546875" style="2" customWidth="1"/>
    <col min="8193" max="8193" width="8.7109375" style="2" customWidth="1"/>
    <col min="8194" max="8194" width="11.7109375" style="2" customWidth="1"/>
    <col min="8195" max="8195" width="11.140625" style="2" customWidth="1"/>
    <col min="8196" max="8196" width="9.85546875" style="2" customWidth="1"/>
    <col min="8197" max="8197" width="8.7109375" style="2" customWidth="1"/>
    <col min="8198" max="8204" width="9.85546875" style="2" customWidth="1"/>
    <col min="8205" max="8205" width="13.42578125" style="2" customWidth="1"/>
    <col min="8206" max="8210" width="10.140625" style="2" customWidth="1"/>
    <col min="8211" max="8211" width="19.5703125" style="2" customWidth="1"/>
    <col min="8212" max="8212" width="17.5703125" style="2" bestFit="1" customWidth="1"/>
    <col min="8213" max="8213" width="9.140625" style="2" customWidth="1"/>
    <col min="8214" max="8215" width="9.5703125" style="2" customWidth="1"/>
    <col min="8216" max="8216" width="14" style="2" customWidth="1"/>
    <col min="8217" max="8217" width="13.5703125" style="2" customWidth="1"/>
    <col min="8218" max="8218" width="10.5703125" style="2" customWidth="1"/>
    <col min="8219" max="8219" width="9.7109375" style="2" customWidth="1"/>
    <col min="8220" max="8220" width="9.42578125" style="2" customWidth="1"/>
    <col min="8221" max="8221" width="7.140625" style="2" customWidth="1"/>
    <col min="8222" max="8222" width="11" style="2" customWidth="1"/>
    <col min="8223" max="8223" width="13.42578125" style="2" customWidth="1"/>
    <col min="8224" max="8224" width="10.5703125" style="2" bestFit="1" customWidth="1"/>
    <col min="8225" max="8225" width="12" style="2" bestFit="1" customWidth="1"/>
    <col min="8226" max="8226" width="13.42578125" style="2" customWidth="1"/>
    <col min="8227" max="8227" width="10.42578125" style="2" customWidth="1"/>
    <col min="8228" max="8228" width="10.85546875" style="2" customWidth="1"/>
    <col min="8229" max="8229" width="12" style="2" customWidth="1"/>
    <col min="8230" max="8230" width="11.5703125" style="2" bestFit="1" customWidth="1"/>
    <col min="8231" max="8231" width="9.85546875" style="2" customWidth="1"/>
    <col min="8232" max="8232" width="13.140625" style="2" customWidth="1"/>
    <col min="8233" max="8233" width="13.5703125" style="2" customWidth="1"/>
    <col min="8234" max="8437" width="15.5703125" style="2"/>
    <col min="8438" max="8438" width="5.28515625" style="2" customWidth="1"/>
    <col min="8439" max="8439" width="34.42578125" style="2" customWidth="1"/>
    <col min="8440" max="8440" width="16.140625" style="2" customWidth="1"/>
    <col min="8441" max="8441" width="15.5703125" style="2"/>
    <col min="8442" max="8442" width="11.42578125" style="2" customWidth="1"/>
    <col min="8443" max="8443" width="10.85546875" style="2" customWidth="1"/>
    <col min="8444" max="8444" width="9.5703125" style="2" customWidth="1"/>
    <col min="8445" max="8445" width="13" style="2" customWidth="1"/>
    <col min="8446" max="8447" width="8.7109375" style="2" customWidth="1"/>
    <col min="8448" max="8448" width="11.85546875" style="2" customWidth="1"/>
    <col min="8449" max="8449" width="8.7109375" style="2" customWidth="1"/>
    <col min="8450" max="8450" width="11.7109375" style="2" customWidth="1"/>
    <col min="8451" max="8451" width="11.140625" style="2" customWidth="1"/>
    <col min="8452" max="8452" width="9.85546875" style="2" customWidth="1"/>
    <col min="8453" max="8453" width="8.7109375" style="2" customWidth="1"/>
    <col min="8454" max="8460" width="9.85546875" style="2" customWidth="1"/>
    <col min="8461" max="8461" width="13.42578125" style="2" customWidth="1"/>
    <col min="8462" max="8466" width="10.140625" style="2" customWidth="1"/>
    <col min="8467" max="8467" width="19.5703125" style="2" customWidth="1"/>
    <col min="8468" max="8468" width="17.5703125" style="2" bestFit="1" customWidth="1"/>
    <col min="8469" max="8469" width="9.140625" style="2" customWidth="1"/>
    <col min="8470" max="8471" width="9.5703125" style="2" customWidth="1"/>
    <col min="8472" max="8472" width="14" style="2" customWidth="1"/>
    <col min="8473" max="8473" width="13.5703125" style="2" customWidth="1"/>
    <col min="8474" max="8474" width="10.5703125" style="2" customWidth="1"/>
    <col min="8475" max="8475" width="9.7109375" style="2" customWidth="1"/>
    <col min="8476" max="8476" width="9.42578125" style="2" customWidth="1"/>
    <col min="8477" max="8477" width="7.140625" style="2" customWidth="1"/>
    <col min="8478" max="8478" width="11" style="2" customWidth="1"/>
    <col min="8479" max="8479" width="13.42578125" style="2" customWidth="1"/>
    <col min="8480" max="8480" width="10.5703125" style="2" bestFit="1" customWidth="1"/>
    <col min="8481" max="8481" width="12" style="2" bestFit="1" customWidth="1"/>
    <col min="8482" max="8482" width="13.42578125" style="2" customWidth="1"/>
    <col min="8483" max="8483" width="10.42578125" style="2" customWidth="1"/>
    <col min="8484" max="8484" width="10.85546875" style="2" customWidth="1"/>
    <col min="8485" max="8485" width="12" style="2" customWidth="1"/>
    <col min="8486" max="8486" width="11.5703125" style="2" bestFit="1" customWidth="1"/>
    <col min="8487" max="8487" width="9.85546875" style="2" customWidth="1"/>
    <col min="8488" max="8488" width="13.140625" style="2" customWidth="1"/>
    <col min="8489" max="8489" width="13.5703125" style="2" customWidth="1"/>
    <col min="8490" max="8693" width="15.5703125" style="2"/>
    <col min="8694" max="8694" width="5.28515625" style="2" customWidth="1"/>
    <col min="8695" max="8695" width="34.42578125" style="2" customWidth="1"/>
    <col min="8696" max="8696" width="16.140625" style="2" customWidth="1"/>
    <col min="8697" max="8697" width="15.5703125" style="2"/>
    <col min="8698" max="8698" width="11.42578125" style="2" customWidth="1"/>
    <col min="8699" max="8699" width="10.85546875" style="2" customWidth="1"/>
    <col min="8700" max="8700" width="9.5703125" style="2" customWidth="1"/>
    <col min="8701" max="8701" width="13" style="2" customWidth="1"/>
    <col min="8702" max="8703" width="8.7109375" style="2" customWidth="1"/>
    <col min="8704" max="8704" width="11.85546875" style="2" customWidth="1"/>
    <col min="8705" max="8705" width="8.7109375" style="2" customWidth="1"/>
    <col min="8706" max="8706" width="11.7109375" style="2" customWidth="1"/>
    <col min="8707" max="8707" width="11.140625" style="2" customWidth="1"/>
    <col min="8708" max="8708" width="9.85546875" style="2" customWidth="1"/>
    <col min="8709" max="8709" width="8.7109375" style="2" customWidth="1"/>
    <col min="8710" max="8716" width="9.85546875" style="2" customWidth="1"/>
    <col min="8717" max="8717" width="13.42578125" style="2" customWidth="1"/>
    <col min="8718" max="8722" width="10.140625" style="2" customWidth="1"/>
    <col min="8723" max="8723" width="19.5703125" style="2" customWidth="1"/>
    <col min="8724" max="8724" width="17.5703125" style="2" bestFit="1" customWidth="1"/>
    <col min="8725" max="8725" width="9.140625" style="2" customWidth="1"/>
    <col min="8726" max="8727" width="9.5703125" style="2" customWidth="1"/>
    <col min="8728" max="8728" width="14" style="2" customWidth="1"/>
    <col min="8729" max="8729" width="13.5703125" style="2" customWidth="1"/>
    <col min="8730" max="8730" width="10.5703125" style="2" customWidth="1"/>
    <col min="8731" max="8731" width="9.7109375" style="2" customWidth="1"/>
    <col min="8732" max="8732" width="9.42578125" style="2" customWidth="1"/>
    <col min="8733" max="8733" width="7.140625" style="2" customWidth="1"/>
    <col min="8734" max="8734" width="11" style="2" customWidth="1"/>
    <col min="8735" max="8735" width="13.42578125" style="2" customWidth="1"/>
    <col min="8736" max="8736" width="10.5703125" style="2" bestFit="1" customWidth="1"/>
    <col min="8737" max="8737" width="12" style="2" bestFit="1" customWidth="1"/>
    <col min="8738" max="8738" width="13.42578125" style="2" customWidth="1"/>
    <col min="8739" max="8739" width="10.42578125" style="2" customWidth="1"/>
    <col min="8740" max="8740" width="10.85546875" style="2" customWidth="1"/>
    <col min="8741" max="8741" width="12" style="2" customWidth="1"/>
    <col min="8742" max="8742" width="11.5703125" style="2" bestFit="1" customWidth="1"/>
    <col min="8743" max="8743" width="9.85546875" style="2" customWidth="1"/>
    <col min="8744" max="8744" width="13.140625" style="2" customWidth="1"/>
    <col min="8745" max="8745" width="13.5703125" style="2" customWidth="1"/>
    <col min="8746" max="8949" width="15.5703125" style="2"/>
    <col min="8950" max="8950" width="5.28515625" style="2" customWidth="1"/>
    <col min="8951" max="8951" width="34.42578125" style="2" customWidth="1"/>
    <col min="8952" max="8952" width="16.140625" style="2" customWidth="1"/>
    <col min="8953" max="8953" width="15.5703125" style="2"/>
    <col min="8954" max="8954" width="11.42578125" style="2" customWidth="1"/>
    <col min="8955" max="8955" width="10.85546875" style="2" customWidth="1"/>
    <col min="8956" max="8956" width="9.5703125" style="2" customWidth="1"/>
    <col min="8957" max="8957" width="13" style="2" customWidth="1"/>
    <col min="8958" max="8959" width="8.7109375" style="2" customWidth="1"/>
    <col min="8960" max="8960" width="11.85546875" style="2" customWidth="1"/>
    <col min="8961" max="8961" width="8.7109375" style="2" customWidth="1"/>
    <col min="8962" max="8962" width="11.7109375" style="2" customWidth="1"/>
    <col min="8963" max="8963" width="11.140625" style="2" customWidth="1"/>
    <col min="8964" max="8964" width="9.85546875" style="2" customWidth="1"/>
    <col min="8965" max="8965" width="8.7109375" style="2" customWidth="1"/>
    <col min="8966" max="8972" width="9.85546875" style="2" customWidth="1"/>
    <col min="8973" max="8973" width="13.42578125" style="2" customWidth="1"/>
    <col min="8974" max="8978" width="10.140625" style="2" customWidth="1"/>
    <col min="8979" max="8979" width="19.5703125" style="2" customWidth="1"/>
    <col min="8980" max="8980" width="17.5703125" style="2" bestFit="1" customWidth="1"/>
    <col min="8981" max="8981" width="9.140625" style="2" customWidth="1"/>
    <col min="8982" max="8983" width="9.5703125" style="2" customWidth="1"/>
    <col min="8984" max="8984" width="14" style="2" customWidth="1"/>
    <col min="8985" max="8985" width="13.5703125" style="2" customWidth="1"/>
    <col min="8986" max="8986" width="10.5703125" style="2" customWidth="1"/>
    <col min="8987" max="8987" width="9.7109375" style="2" customWidth="1"/>
    <col min="8988" max="8988" width="9.42578125" style="2" customWidth="1"/>
    <col min="8989" max="8989" width="7.140625" style="2" customWidth="1"/>
    <col min="8990" max="8990" width="11" style="2" customWidth="1"/>
    <col min="8991" max="8991" width="13.42578125" style="2" customWidth="1"/>
    <col min="8992" max="8992" width="10.5703125" style="2" bestFit="1" customWidth="1"/>
    <col min="8993" max="8993" width="12" style="2" bestFit="1" customWidth="1"/>
    <col min="8994" max="8994" width="13.42578125" style="2" customWidth="1"/>
    <col min="8995" max="8995" width="10.42578125" style="2" customWidth="1"/>
    <col min="8996" max="8996" width="10.85546875" style="2" customWidth="1"/>
    <col min="8997" max="8997" width="12" style="2" customWidth="1"/>
    <col min="8998" max="8998" width="11.5703125" style="2" bestFit="1" customWidth="1"/>
    <col min="8999" max="8999" width="9.85546875" style="2" customWidth="1"/>
    <col min="9000" max="9000" width="13.140625" style="2" customWidth="1"/>
    <col min="9001" max="9001" width="13.5703125" style="2" customWidth="1"/>
    <col min="9002" max="9205" width="15.5703125" style="2"/>
    <col min="9206" max="9206" width="5.28515625" style="2" customWidth="1"/>
    <col min="9207" max="9207" width="34.42578125" style="2" customWidth="1"/>
    <col min="9208" max="9208" width="16.140625" style="2" customWidth="1"/>
    <col min="9209" max="9209" width="15.5703125" style="2"/>
    <col min="9210" max="9210" width="11.42578125" style="2" customWidth="1"/>
    <col min="9211" max="9211" width="10.85546875" style="2" customWidth="1"/>
    <col min="9212" max="9212" width="9.5703125" style="2" customWidth="1"/>
    <col min="9213" max="9213" width="13" style="2" customWidth="1"/>
    <col min="9214" max="9215" width="8.7109375" style="2" customWidth="1"/>
    <col min="9216" max="9216" width="11.85546875" style="2" customWidth="1"/>
    <col min="9217" max="9217" width="8.7109375" style="2" customWidth="1"/>
    <col min="9218" max="9218" width="11.7109375" style="2" customWidth="1"/>
    <col min="9219" max="9219" width="11.140625" style="2" customWidth="1"/>
    <col min="9220" max="9220" width="9.85546875" style="2" customWidth="1"/>
    <col min="9221" max="9221" width="8.7109375" style="2" customWidth="1"/>
    <col min="9222" max="9228" width="9.85546875" style="2" customWidth="1"/>
    <col min="9229" max="9229" width="13.42578125" style="2" customWidth="1"/>
    <col min="9230" max="9234" width="10.140625" style="2" customWidth="1"/>
    <col min="9235" max="9235" width="19.5703125" style="2" customWidth="1"/>
    <col min="9236" max="9236" width="17.5703125" style="2" bestFit="1" customWidth="1"/>
    <col min="9237" max="9237" width="9.140625" style="2" customWidth="1"/>
    <col min="9238" max="9239" width="9.5703125" style="2" customWidth="1"/>
    <col min="9240" max="9240" width="14" style="2" customWidth="1"/>
    <col min="9241" max="9241" width="13.5703125" style="2" customWidth="1"/>
    <col min="9242" max="9242" width="10.5703125" style="2" customWidth="1"/>
    <col min="9243" max="9243" width="9.7109375" style="2" customWidth="1"/>
    <col min="9244" max="9244" width="9.42578125" style="2" customWidth="1"/>
    <col min="9245" max="9245" width="7.140625" style="2" customWidth="1"/>
    <col min="9246" max="9246" width="11" style="2" customWidth="1"/>
    <col min="9247" max="9247" width="13.42578125" style="2" customWidth="1"/>
    <col min="9248" max="9248" width="10.5703125" style="2" bestFit="1" customWidth="1"/>
    <col min="9249" max="9249" width="12" style="2" bestFit="1" customWidth="1"/>
    <col min="9250" max="9250" width="13.42578125" style="2" customWidth="1"/>
    <col min="9251" max="9251" width="10.42578125" style="2" customWidth="1"/>
    <col min="9252" max="9252" width="10.85546875" style="2" customWidth="1"/>
    <col min="9253" max="9253" width="12" style="2" customWidth="1"/>
    <col min="9254" max="9254" width="11.5703125" style="2" bestFit="1" customWidth="1"/>
    <col min="9255" max="9255" width="9.85546875" style="2" customWidth="1"/>
    <col min="9256" max="9256" width="13.140625" style="2" customWidth="1"/>
    <col min="9257" max="9257" width="13.5703125" style="2" customWidth="1"/>
    <col min="9258" max="9461" width="15.5703125" style="2"/>
    <col min="9462" max="9462" width="5.28515625" style="2" customWidth="1"/>
    <col min="9463" max="9463" width="34.42578125" style="2" customWidth="1"/>
    <col min="9464" max="9464" width="16.140625" style="2" customWidth="1"/>
    <col min="9465" max="9465" width="15.5703125" style="2"/>
    <col min="9466" max="9466" width="11.42578125" style="2" customWidth="1"/>
    <col min="9467" max="9467" width="10.85546875" style="2" customWidth="1"/>
    <col min="9468" max="9468" width="9.5703125" style="2" customWidth="1"/>
    <col min="9469" max="9469" width="13" style="2" customWidth="1"/>
    <col min="9470" max="9471" width="8.7109375" style="2" customWidth="1"/>
    <col min="9472" max="9472" width="11.85546875" style="2" customWidth="1"/>
    <col min="9473" max="9473" width="8.7109375" style="2" customWidth="1"/>
    <col min="9474" max="9474" width="11.7109375" style="2" customWidth="1"/>
    <col min="9475" max="9475" width="11.140625" style="2" customWidth="1"/>
    <col min="9476" max="9476" width="9.85546875" style="2" customWidth="1"/>
    <col min="9477" max="9477" width="8.7109375" style="2" customWidth="1"/>
    <col min="9478" max="9484" width="9.85546875" style="2" customWidth="1"/>
    <col min="9485" max="9485" width="13.42578125" style="2" customWidth="1"/>
    <col min="9486" max="9490" width="10.140625" style="2" customWidth="1"/>
    <col min="9491" max="9491" width="19.5703125" style="2" customWidth="1"/>
    <col min="9492" max="9492" width="17.5703125" style="2" bestFit="1" customWidth="1"/>
    <col min="9493" max="9493" width="9.140625" style="2" customWidth="1"/>
    <col min="9494" max="9495" width="9.5703125" style="2" customWidth="1"/>
    <col min="9496" max="9496" width="14" style="2" customWidth="1"/>
    <col min="9497" max="9497" width="13.5703125" style="2" customWidth="1"/>
    <col min="9498" max="9498" width="10.5703125" style="2" customWidth="1"/>
    <col min="9499" max="9499" width="9.7109375" style="2" customWidth="1"/>
    <col min="9500" max="9500" width="9.42578125" style="2" customWidth="1"/>
    <col min="9501" max="9501" width="7.140625" style="2" customWidth="1"/>
    <col min="9502" max="9502" width="11" style="2" customWidth="1"/>
    <col min="9503" max="9503" width="13.42578125" style="2" customWidth="1"/>
    <col min="9504" max="9504" width="10.5703125" style="2" bestFit="1" customWidth="1"/>
    <col min="9505" max="9505" width="12" style="2" bestFit="1" customWidth="1"/>
    <col min="9506" max="9506" width="13.42578125" style="2" customWidth="1"/>
    <col min="9507" max="9507" width="10.42578125" style="2" customWidth="1"/>
    <col min="9508" max="9508" width="10.85546875" style="2" customWidth="1"/>
    <col min="9509" max="9509" width="12" style="2" customWidth="1"/>
    <col min="9510" max="9510" width="11.5703125" style="2" bestFit="1" customWidth="1"/>
    <col min="9511" max="9511" width="9.85546875" style="2" customWidth="1"/>
    <col min="9512" max="9512" width="13.140625" style="2" customWidth="1"/>
    <col min="9513" max="9513" width="13.5703125" style="2" customWidth="1"/>
    <col min="9514" max="9717" width="15.5703125" style="2"/>
    <col min="9718" max="9718" width="5.28515625" style="2" customWidth="1"/>
    <col min="9719" max="9719" width="34.42578125" style="2" customWidth="1"/>
    <col min="9720" max="9720" width="16.140625" style="2" customWidth="1"/>
    <col min="9721" max="9721" width="15.5703125" style="2"/>
    <col min="9722" max="9722" width="11.42578125" style="2" customWidth="1"/>
    <col min="9723" max="9723" width="10.85546875" style="2" customWidth="1"/>
    <col min="9724" max="9724" width="9.5703125" style="2" customWidth="1"/>
    <col min="9725" max="9725" width="13" style="2" customWidth="1"/>
    <col min="9726" max="9727" width="8.7109375" style="2" customWidth="1"/>
    <col min="9728" max="9728" width="11.85546875" style="2" customWidth="1"/>
    <col min="9729" max="9729" width="8.7109375" style="2" customWidth="1"/>
    <col min="9730" max="9730" width="11.7109375" style="2" customWidth="1"/>
    <col min="9731" max="9731" width="11.140625" style="2" customWidth="1"/>
    <col min="9732" max="9732" width="9.85546875" style="2" customWidth="1"/>
    <col min="9733" max="9733" width="8.7109375" style="2" customWidth="1"/>
    <col min="9734" max="9740" width="9.85546875" style="2" customWidth="1"/>
    <col min="9741" max="9741" width="13.42578125" style="2" customWidth="1"/>
    <col min="9742" max="9746" width="10.140625" style="2" customWidth="1"/>
    <col min="9747" max="9747" width="19.5703125" style="2" customWidth="1"/>
    <col min="9748" max="9748" width="17.5703125" style="2" bestFit="1" customWidth="1"/>
    <col min="9749" max="9749" width="9.140625" style="2" customWidth="1"/>
    <col min="9750" max="9751" width="9.5703125" style="2" customWidth="1"/>
    <col min="9752" max="9752" width="14" style="2" customWidth="1"/>
    <col min="9753" max="9753" width="13.5703125" style="2" customWidth="1"/>
    <col min="9754" max="9754" width="10.5703125" style="2" customWidth="1"/>
    <col min="9755" max="9755" width="9.7109375" style="2" customWidth="1"/>
    <col min="9756" max="9756" width="9.42578125" style="2" customWidth="1"/>
    <col min="9757" max="9757" width="7.140625" style="2" customWidth="1"/>
    <col min="9758" max="9758" width="11" style="2" customWidth="1"/>
    <col min="9759" max="9759" width="13.42578125" style="2" customWidth="1"/>
    <col min="9760" max="9760" width="10.5703125" style="2" bestFit="1" customWidth="1"/>
    <col min="9761" max="9761" width="12" style="2" bestFit="1" customWidth="1"/>
    <col min="9762" max="9762" width="13.42578125" style="2" customWidth="1"/>
    <col min="9763" max="9763" width="10.42578125" style="2" customWidth="1"/>
    <col min="9764" max="9764" width="10.85546875" style="2" customWidth="1"/>
    <col min="9765" max="9765" width="12" style="2" customWidth="1"/>
    <col min="9766" max="9766" width="11.5703125" style="2" bestFit="1" customWidth="1"/>
    <col min="9767" max="9767" width="9.85546875" style="2" customWidth="1"/>
    <col min="9768" max="9768" width="13.140625" style="2" customWidth="1"/>
    <col min="9769" max="9769" width="13.5703125" style="2" customWidth="1"/>
    <col min="9770" max="9973" width="15.5703125" style="2"/>
    <col min="9974" max="9974" width="5.28515625" style="2" customWidth="1"/>
    <col min="9975" max="9975" width="34.42578125" style="2" customWidth="1"/>
    <col min="9976" max="9976" width="16.140625" style="2" customWidth="1"/>
    <col min="9977" max="9977" width="15.5703125" style="2"/>
    <col min="9978" max="9978" width="11.42578125" style="2" customWidth="1"/>
    <col min="9979" max="9979" width="10.85546875" style="2" customWidth="1"/>
    <col min="9980" max="9980" width="9.5703125" style="2" customWidth="1"/>
    <col min="9981" max="9981" width="13" style="2" customWidth="1"/>
    <col min="9982" max="9983" width="8.7109375" style="2" customWidth="1"/>
    <col min="9984" max="9984" width="11.85546875" style="2" customWidth="1"/>
    <col min="9985" max="9985" width="8.7109375" style="2" customWidth="1"/>
    <col min="9986" max="9986" width="11.7109375" style="2" customWidth="1"/>
    <col min="9987" max="9987" width="11.140625" style="2" customWidth="1"/>
    <col min="9988" max="9988" width="9.85546875" style="2" customWidth="1"/>
    <col min="9989" max="9989" width="8.7109375" style="2" customWidth="1"/>
    <col min="9990" max="9996" width="9.85546875" style="2" customWidth="1"/>
    <col min="9997" max="9997" width="13.42578125" style="2" customWidth="1"/>
    <col min="9998" max="10002" width="10.140625" style="2" customWidth="1"/>
    <col min="10003" max="10003" width="19.5703125" style="2" customWidth="1"/>
    <col min="10004" max="10004" width="17.5703125" style="2" bestFit="1" customWidth="1"/>
    <col min="10005" max="10005" width="9.140625" style="2" customWidth="1"/>
    <col min="10006" max="10007" width="9.5703125" style="2" customWidth="1"/>
    <col min="10008" max="10008" width="14" style="2" customWidth="1"/>
    <col min="10009" max="10009" width="13.5703125" style="2" customWidth="1"/>
    <col min="10010" max="10010" width="10.5703125" style="2" customWidth="1"/>
    <col min="10011" max="10011" width="9.7109375" style="2" customWidth="1"/>
    <col min="10012" max="10012" width="9.42578125" style="2" customWidth="1"/>
    <col min="10013" max="10013" width="7.140625" style="2" customWidth="1"/>
    <col min="10014" max="10014" width="11" style="2" customWidth="1"/>
    <col min="10015" max="10015" width="13.42578125" style="2" customWidth="1"/>
    <col min="10016" max="10016" width="10.5703125" style="2" bestFit="1" customWidth="1"/>
    <col min="10017" max="10017" width="12" style="2" bestFit="1" customWidth="1"/>
    <col min="10018" max="10018" width="13.42578125" style="2" customWidth="1"/>
    <col min="10019" max="10019" width="10.42578125" style="2" customWidth="1"/>
    <col min="10020" max="10020" width="10.85546875" style="2" customWidth="1"/>
    <col min="10021" max="10021" width="12" style="2" customWidth="1"/>
    <col min="10022" max="10022" width="11.5703125" style="2" bestFit="1" customWidth="1"/>
    <col min="10023" max="10023" width="9.85546875" style="2" customWidth="1"/>
    <col min="10024" max="10024" width="13.140625" style="2" customWidth="1"/>
    <col min="10025" max="10025" width="13.5703125" style="2" customWidth="1"/>
    <col min="10026" max="10229" width="15.5703125" style="2"/>
    <col min="10230" max="10230" width="5.28515625" style="2" customWidth="1"/>
    <col min="10231" max="10231" width="34.42578125" style="2" customWidth="1"/>
    <col min="10232" max="10232" width="16.140625" style="2" customWidth="1"/>
    <col min="10233" max="10233" width="15.5703125" style="2"/>
    <col min="10234" max="10234" width="11.42578125" style="2" customWidth="1"/>
    <col min="10235" max="10235" width="10.85546875" style="2" customWidth="1"/>
    <col min="10236" max="10236" width="9.5703125" style="2" customWidth="1"/>
    <col min="10237" max="10237" width="13" style="2" customWidth="1"/>
    <col min="10238" max="10239" width="8.7109375" style="2" customWidth="1"/>
    <col min="10240" max="10240" width="11.85546875" style="2" customWidth="1"/>
    <col min="10241" max="10241" width="8.7109375" style="2" customWidth="1"/>
    <col min="10242" max="10242" width="11.7109375" style="2" customWidth="1"/>
    <col min="10243" max="10243" width="11.140625" style="2" customWidth="1"/>
    <col min="10244" max="10244" width="9.85546875" style="2" customWidth="1"/>
    <col min="10245" max="10245" width="8.7109375" style="2" customWidth="1"/>
    <col min="10246" max="10252" width="9.85546875" style="2" customWidth="1"/>
    <col min="10253" max="10253" width="13.42578125" style="2" customWidth="1"/>
    <col min="10254" max="10258" width="10.140625" style="2" customWidth="1"/>
    <col min="10259" max="10259" width="19.5703125" style="2" customWidth="1"/>
    <col min="10260" max="10260" width="17.5703125" style="2" bestFit="1" customWidth="1"/>
    <col min="10261" max="10261" width="9.140625" style="2" customWidth="1"/>
    <col min="10262" max="10263" width="9.5703125" style="2" customWidth="1"/>
    <col min="10264" max="10264" width="14" style="2" customWidth="1"/>
    <col min="10265" max="10265" width="13.5703125" style="2" customWidth="1"/>
    <col min="10266" max="10266" width="10.5703125" style="2" customWidth="1"/>
    <col min="10267" max="10267" width="9.7109375" style="2" customWidth="1"/>
    <col min="10268" max="10268" width="9.42578125" style="2" customWidth="1"/>
    <col min="10269" max="10269" width="7.140625" style="2" customWidth="1"/>
    <col min="10270" max="10270" width="11" style="2" customWidth="1"/>
    <col min="10271" max="10271" width="13.42578125" style="2" customWidth="1"/>
    <col min="10272" max="10272" width="10.5703125" style="2" bestFit="1" customWidth="1"/>
    <col min="10273" max="10273" width="12" style="2" bestFit="1" customWidth="1"/>
    <col min="10274" max="10274" width="13.42578125" style="2" customWidth="1"/>
    <col min="10275" max="10275" width="10.42578125" style="2" customWidth="1"/>
    <col min="10276" max="10276" width="10.85546875" style="2" customWidth="1"/>
    <col min="10277" max="10277" width="12" style="2" customWidth="1"/>
    <col min="10278" max="10278" width="11.5703125" style="2" bestFit="1" customWidth="1"/>
    <col min="10279" max="10279" width="9.85546875" style="2" customWidth="1"/>
    <col min="10280" max="10280" width="13.140625" style="2" customWidth="1"/>
    <col min="10281" max="10281" width="13.5703125" style="2" customWidth="1"/>
    <col min="10282" max="10485" width="15.5703125" style="2"/>
    <col min="10486" max="10486" width="5.28515625" style="2" customWidth="1"/>
    <col min="10487" max="10487" width="34.42578125" style="2" customWidth="1"/>
    <col min="10488" max="10488" width="16.140625" style="2" customWidth="1"/>
    <col min="10489" max="10489" width="15.5703125" style="2"/>
    <col min="10490" max="10490" width="11.42578125" style="2" customWidth="1"/>
    <col min="10491" max="10491" width="10.85546875" style="2" customWidth="1"/>
    <col min="10492" max="10492" width="9.5703125" style="2" customWidth="1"/>
    <col min="10493" max="10493" width="13" style="2" customWidth="1"/>
    <col min="10494" max="10495" width="8.7109375" style="2" customWidth="1"/>
    <col min="10496" max="10496" width="11.85546875" style="2" customWidth="1"/>
    <col min="10497" max="10497" width="8.7109375" style="2" customWidth="1"/>
    <col min="10498" max="10498" width="11.7109375" style="2" customWidth="1"/>
    <col min="10499" max="10499" width="11.140625" style="2" customWidth="1"/>
    <col min="10500" max="10500" width="9.85546875" style="2" customWidth="1"/>
    <col min="10501" max="10501" width="8.7109375" style="2" customWidth="1"/>
    <col min="10502" max="10508" width="9.85546875" style="2" customWidth="1"/>
    <col min="10509" max="10509" width="13.42578125" style="2" customWidth="1"/>
    <col min="10510" max="10514" width="10.140625" style="2" customWidth="1"/>
    <col min="10515" max="10515" width="19.5703125" style="2" customWidth="1"/>
    <col min="10516" max="10516" width="17.5703125" style="2" bestFit="1" customWidth="1"/>
    <col min="10517" max="10517" width="9.140625" style="2" customWidth="1"/>
    <col min="10518" max="10519" width="9.5703125" style="2" customWidth="1"/>
    <col min="10520" max="10520" width="14" style="2" customWidth="1"/>
    <col min="10521" max="10521" width="13.5703125" style="2" customWidth="1"/>
    <col min="10522" max="10522" width="10.5703125" style="2" customWidth="1"/>
    <col min="10523" max="10523" width="9.7109375" style="2" customWidth="1"/>
    <col min="10524" max="10524" width="9.42578125" style="2" customWidth="1"/>
    <col min="10525" max="10525" width="7.140625" style="2" customWidth="1"/>
    <col min="10526" max="10526" width="11" style="2" customWidth="1"/>
    <col min="10527" max="10527" width="13.42578125" style="2" customWidth="1"/>
    <col min="10528" max="10528" width="10.5703125" style="2" bestFit="1" customWidth="1"/>
    <col min="10529" max="10529" width="12" style="2" bestFit="1" customWidth="1"/>
    <col min="10530" max="10530" width="13.42578125" style="2" customWidth="1"/>
    <col min="10531" max="10531" width="10.42578125" style="2" customWidth="1"/>
    <col min="10532" max="10532" width="10.85546875" style="2" customWidth="1"/>
    <col min="10533" max="10533" width="12" style="2" customWidth="1"/>
    <col min="10534" max="10534" width="11.5703125" style="2" bestFit="1" customWidth="1"/>
    <col min="10535" max="10535" width="9.85546875" style="2" customWidth="1"/>
    <col min="10536" max="10536" width="13.140625" style="2" customWidth="1"/>
    <col min="10537" max="10537" width="13.5703125" style="2" customWidth="1"/>
    <col min="10538" max="10741" width="15.5703125" style="2"/>
    <col min="10742" max="10742" width="5.28515625" style="2" customWidth="1"/>
    <col min="10743" max="10743" width="34.42578125" style="2" customWidth="1"/>
    <col min="10744" max="10744" width="16.140625" style="2" customWidth="1"/>
    <col min="10745" max="10745" width="15.5703125" style="2"/>
    <col min="10746" max="10746" width="11.42578125" style="2" customWidth="1"/>
    <col min="10747" max="10747" width="10.85546875" style="2" customWidth="1"/>
    <col min="10748" max="10748" width="9.5703125" style="2" customWidth="1"/>
    <col min="10749" max="10749" width="13" style="2" customWidth="1"/>
    <col min="10750" max="10751" width="8.7109375" style="2" customWidth="1"/>
    <col min="10752" max="10752" width="11.85546875" style="2" customWidth="1"/>
    <col min="10753" max="10753" width="8.7109375" style="2" customWidth="1"/>
    <col min="10754" max="10754" width="11.7109375" style="2" customWidth="1"/>
    <col min="10755" max="10755" width="11.140625" style="2" customWidth="1"/>
    <col min="10756" max="10756" width="9.85546875" style="2" customWidth="1"/>
    <col min="10757" max="10757" width="8.7109375" style="2" customWidth="1"/>
    <col min="10758" max="10764" width="9.85546875" style="2" customWidth="1"/>
    <col min="10765" max="10765" width="13.42578125" style="2" customWidth="1"/>
    <col min="10766" max="10770" width="10.140625" style="2" customWidth="1"/>
    <col min="10771" max="10771" width="19.5703125" style="2" customWidth="1"/>
    <col min="10772" max="10772" width="17.5703125" style="2" bestFit="1" customWidth="1"/>
    <col min="10773" max="10773" width="9.140625" style="2" customWidth="1"/>
    <col min="10774" max="10775" width="9.5703125" style="2" customWidth="1"/>
    <col min="10776" max="10776" width="14" style="2" customWidth="1"/>
    <col min="10777" max="10777" width="13.5703125" style="2" customWidth="1"/>
    <col min="10778" max="10778" width="10.5703125" style="2" customWidth="1"/>
    <col min="10779" max="10779" width="9.7109375" style="2" customWidth="1"/>
    <col min="10780" max="10780" width="9.42578125" style="2" customWidth="1"/>
    <col min="10781" max="10781" width="7.140625" style="2" customWidth="1"/>
    <col min="10782" max="10782" width="11" style="2" customWidth="1"/>
    <col min="10783" max="10783" width="13.42578125" style="2" customWidth="1"/>
    <col min="10784" max="10784" width="10.5703125" style="2" bestFit="1" customWidth="1"/>
    <col min="10785" max="10785" width="12" style="2" bestFit="1" customWidth="1"/>
    <col min="10786" max="10786" width="13.42578125" style="2" customWidth="1"/>
    <col min="10787" max="10787" width="10.42578125" style="2" customWidth="1"/>
    <col min="10788" max="10788" width="10.85546875" style="2" customWidth="1"/>
    <col min="10789" max="10789" width="12" style="2" customWidth="1"/>
    <col min="10790" max="10790" width="11.5703125" style="2" bestFit="1" customWidth="1"/>
    <col min="10791" max="10791" width="9.85546875" style="2" customWidth="1"/>
    <col min="10792" max="10792" width="13.140625" style="2" customWidth="1"/>
    <col min="10793" max="10793" width="13.5703125" style="2" customWidth="1"/>
    <col min="10794" max="10997" width="15.5703125" style="2"/>
    <col min="10998" max="10998" width="5.28515625" style="2" customWidth="1"/>
    <col min="10999" max="10999" width="34.42578125" style="2" customWidth="1"/>
    <col min="11000" max="11000" width="16.140625" style="2" customWidth="1"/>
    <col min="11001" max="11001" width="15.5703125" style="2"/>
    <col min="11002" max="11002" width="11.42578125" style="2" customWidth="1"/>
    <col min="11003" max="11003" width="10.85546875" style="2" customWidth="1"/>
    <col min="11004" max="11004" width="9.5703125" style="2" customWidth="1"/>
    <col min="11005" max="11005" width="13" style="2" customWidth="1"/>
    <col min="11006" max="11007" width="8.7109375" style="2" customWidth="1"/>
    <col min="11008" max="11008" width="11.85546875" style="2" customWidth="1"/>
    <col min="11009" max="11009" width="8.7109375" style="2" customWidth="1"/>
    <col min="11010" max="11010" width="11.7109375" style="2" customWidth="1"/>
    <col min="11011" max="11011" width="11.140625" style="2" customWidth="1"/>
    <col min="11012" max="11012" width="9.85546875" style="2" customWidth="1"/>
    <col min="11013" max="11013" width="8.7109375" style="2" customWidth="1"/>
    <col min="11014" max="11020" width="9.85546875" style="2" customWidth="1"/>
    <col min="11021" max="11021" width="13.42578125" style="2" customWidth="1"/>
    <col min="11022" max="11026" width="10.140625" style="2" customWidth="1"/>
    <col min="11027" max="11027" width="19.5703125" style="2" customWidth="1"/>
    <col min="11028" max="11028" width="17.5703125" style="2" bestFit="1" customWidth="1"/>
    <col min="11029" max="11029" width="9.140625" style="2" customWidth="1"/>
    <col min="11030" max="11031" width="9.5703125" style="2" customWidth="1"/>
    <col min="11032" max="11032" width="14" style="2" customWidth="1"/>
    <col min="11033" max="11033" width="13.5703125" style="2" customWidth="1"/>
    <col min="11034" max="11034" width="10.5703125" style="2" customWidth="1"/>
    <col min="11035" max="11035" width="9.7109375" style="2" customWidth="1"/>
    <col min="11036" max="11036" width="9.42578125" style="2" customWidth="1"/>
    <col min="11037" max="11037" width="7.140625" style="2" customWidth="1"/>
    <col min="11038" max="11038" width="11" style="2" customWidth="1"/>
    <col min="11039" max="11039" width="13.42578125" style="2" customWidth="1"/>
    <col min="11040" max="11040" width="10.5703125" style="2" bestFit="1" customWidth="1"/>
    <col min="11041" max="11041" width="12" style="2" bestFit="1" customWidth="1"/>
    <col min="11042" max="11042" width="13.42578125" style="2" customWidth="1"/>
    <col min="11043" max="11043" width="10.42578125" style="2" customWidth="1"/>
    <col min="11044" max="11044" width="10.85546875" style="2" customWidth="1"/>
    <col min="11045" max="11045" width="12" style="2" customWidth="1"/>
    <col min="11046" max="11046" width="11.5703125" style="2" bestFit="1" customWidth="1"/>
    <col min="11047" max="11047" width="9.85546875" style="2" customWidth="1"/>
    <col min="11048" max="11048" width="13.140625" style="2" customWidth="1"/>
    <col min="11049" max="11049" width="13.5703125" style="2" customWidth="1"/>
    <col min="11050" max="11253" width="15.5703125" style="2"/>
    <col min="11254" max="11254" width="5.28515625" style="2" customWidth="1"/>
    <col min="11255" max="11255" width="34.42578125" style="2" customWidth="1"/>
    <col min="11256" max="11256" width="16.140625" style="2" customWidth="1"/>
    <col min="11257" max="11257" width="15.5703125" style="2"/>
    <col min="11258" max="11258" width="11.42578125" style="2" customWidth="1"/>
    <col min="11259" max="11259" width="10.85546875" style="2" customWidth="1"/>
    <col min="11260" max="11260" width="9.5703125" style="2" customWidth="1"/>
    <col min="11261" max="11261" width="13" style="2" customWidth="1"/>
    <col min="11262" max="11263" width="8.7109375" style="2" customWidth="1"/>
    <col min="11264" max="11264" width="11.85546875" style="2" customWidth="1"/>
    <col min="11265" max="11265" width="8.7109375" style="2" customWidth="1"/>
    <col min="11266" max="11266" width="11.7109375" style="2" customWidth="1"/>
    <col min="11267" max="11267" width="11.140625" style="2" customWidth="1"/>
    <col min="11268" max="11268" width="9.85546875" style="2" customWidth="1"/>
    <col min="11269" max="11269" width="8.7109375" style="2" customWidth="1"/>
    <col min="11270" max="11276" width="9.85546875" style="2" customWidth="1"/>
    <col min="11277" max="11277" width="13.42578125" style="2" customWidth="1"/>
    <col min="11278" max="11282" width="10.140625" style="2" customWidth="1"/>
    <col min="11283" max="11283" width="19.5703125" style="2" customWidth="1"/>
    <col min="11284" max="11284" width="17.5703125" style="2" bestFit="1" customWidth="1"/>
    <col min="11285" max="11285" width="9.140625" style="2" customWidth="1"/>
    <col min="11286" max="11287" width="9.5703125" style="2" customWidth="1"/>
    <col min="11288" max="11288" width="14" style="2" customWidth="1"/>
    <col min="11289" max="11289" width="13.5703125" style="2" customWidth="1"/>
    <col min="11290" max="11290" width="10.5703125" style="2" customWidth="1"/>
    <col min="11291" max="11291" width="9.7109375" style="2" customWidth="1"/>
    <col min="11292" max="11292" width="9.42578125" style="2" customWidth="1"/>
    <col min="11293" max="11293" width="7.140625" style="2" customWidth="1"/>
    <col min="11294" max="11294" width="11" style="2" customWidth="1"/>
    <col min="11295" max="11295" width="13.42578125" style="2" customWidth="1"/>
    <col min="11296" max="11296" width="10.5703125" style="2" bestFit="1" customWidth="1"/>
    <col min="11297" max="11297" width="12" style="2" bestFit="1" customWidth="1"/>
    <col min="11298" max="11298" width="13.42578125" style="2" customWidth="1"/>
    <col min="11299" max="11299" width="10.42578125" style="2" customWidth="1"/>
    <col min="11300" max="11300" width="10.85546875" style="2" customWidth="1"/>
    <col min="11301" max="11301" width="12" style="2" customWidth="1"/>
    <col min="11302" max="11302" width="11.5703125" style="2" bestFit="1" customWidth="1"/>
    <col min="11303" max="11303" width="9.85546875" style="2" customWidth="1"/>
    <col min="11304" max="11304" width="13.140625" style="2" customWidth="1"/>
    <col min="11305" max="11305" width="13.5703125" style="2" customWidth="1"/>
    <col min="11306" max="11509" width="15.5703125" style="2"/>
    <col min="11510" max="11510" width="5.28515625" style="2" customWidth="1"/>
    <col min="11511" max="11511" width="34.42578125" style="2" customWidth="1"/>
    <col min="11512" max="11512" width="16.140625" style="2" customWidth="1"/>
    <col min="11513" max="11513" width="15.5703125" style="2"/>
    <col min="11514" max="11514" width="11.42578125" style="2" customWidth="1"/>
    <col min="11515" max="11515" width="10.85546875" style="2" customWidth="1"/>
    <col min="11516" max="11516" width="9.5703125" style="2" customWidth="1"/>
    <col min="11517" max="11517" width="13" style="2" customWidth="1"/>
    <col min="11518" max="11519" width="8.7109375" style="2" customWidth="1"/>
    <col min="11520" max="11520" width="11.85546875" style="2" customWidth="1"/>
    <col min="11521" max="11521" width="8.7109375" style="2" customWidth="1"/>
    <col min="11522" max="11522" width="11.7109375" style="2" customWidth="1"/>
    <col min="11523" max="11523" width="11.140625" style="2" customWidth="1"/>
    <col min="11524" max="11524" width="9.85546875" style="2" customWidth="1"/>
    <col min="11525" max="11525" width="8.7109375" style="2" customWidth="1"/>
    <col min="11526" max="11532" width="9.85546875" style="2" customWidth="1"/>
    <col min="11533" max="11533" width="13.42578125" style="2" customWidth="1"/>
    <col min="11534" max="11538" width="10.140625" style="2" customWidth="1"/>
    <col min="11539" max="11539" width="19.5703125" style="2" customWidth="1"/>
    <col min="11540" max="11540" width="17.5703125" style="2" bestFit="1" customWidth="1"/>
    <col min="11541" max="11541" width="9.140625" style="2" customWidth="1"/>
    <col min="11542" max="11543" width="9.5703125" style="2" customWidth="1"/>
    <col min="11544" max="11544" width="14" style="2" customWidth="1"/>
    <col min="11545" max="11545" width="13.5703125" style="2" customWidth="1"/>
    <col min="11546" max="11546" width="10.5703125" style="2" customWidth="1"/>
    <col min="11547" max="11547" width="9.7109375" style="2" customWidth="1"/>
    <col min="11548" max="11548" width="9.42578125" style="2" customWidth="1"/>
    <col min="11549" max="11549" width="7.140625" style="2" customWidth="1"/>
    <col min="11550" max="11550" width="11" style="2" customWidth="1"/>
    <col min="11551" max="11551" width="13.42578125" style="2" customWidth="1"/>
    <col min="11552" max="11552" width="10.5703125" style="2" bestFit="1" customWidth="1"/>
    <col min="11553" max="11553" width="12" style="2" bestFit="1" customWidth="1"/>
    <col min="11554" max="11554" width="13.42578125" style="2" customWidth="1"/>
    <col min="11555" max="11555" width="10.42578125" style="2" customWidth="1"/>
    <col min="11556" max="11556" width="10.85546875" style="2" customWidth="1"/>
    <col min="11557" max="11557" width="12" style="2" customWidth="1"/>
    <col min="11558" max="11558" width="11.5703125" style="2" bestFit="1" customWidth="1"/>
    <col min="11559" max="11559" width="9.85546875" style="2" customWidth="1"/>
    <col min="11560" max="11560" width="13.140625" style="2" customWidth="1"/>
    <col min="11561" max="11561" width="13.5703125" style="2" customWidth="1"/>
    <col min="11562" max="11765" width="15.5703125" style="2"/>
    <col min="11766" max="11766" width="5.28515625" style="2" customWidth="1"/>
    <col min="11767" max="11767" width="34.42578125" style="2" customWidth="1"/>
    <col min="11768" max="11768" width="16.140625" style="2" customWidth="1"/>
    <col min="11769" max="11769" width="15.5703125" style="2"/>
    <col min="11770" max="11770" width="11.42578125" style="2" customWidth="1"/>
    <col min="11771" max="11771" width="10.85546875" style="2" customWidth="1"/>
    <col min="11772" max="11772" width="9.5703125" style="2" customWidth="1"/>
    <col min="11773" max="11773" width="13" style="2" customWidth="1"/>
    <col min="11774" max="11775" width="8.7109375" style="2" customWidth="1"/>
    <col min="11776" max="11776" width="11.85546875" style="2" customWidth="1"/>
    <col min="11777" max="11777" width="8.7109375" style="2" customWidth="1"/>
    <col min="11778" max="11778" width="11.7109375" style="2" customWidth="1"/>
    <col min="11779" max="11779" width="11.140625" style="2" customWidth="1"/>
    <col min="11780" max="11780" width="9.85546875" style="2" customWidth="1"/>
    <col min="11781" max="11781" width="8.7109375" style="2" customWidth="1"/>
    <col min="11782" max="11788" width="9.85546875" style="2" customWidth="1"/>
    <col min="11789" max="11789" width="13.42578125" style="2" customWidth="1"/>
    <col min="11790" max="11794" width="10.140625" style="2" customWidth="1"/>
    <col min="11795" max="11795" width="19.5703125" style="2" customWidth="1"/>
    <col min="11796" max="11796" width="17.5703125" style="2" bestFit="1" customWidth="1"/>
    <col min="11797" max="11797" width="9.140625" style="2" customWidth="1"/>
    <col min="11798" max="11799" width="9.5703125" style="2" customWidth="1"/>
    <col min="11800" max="11800" width="14" style="2" customWidth="1"/>
    <col min="11801" max="11801" width="13.5703125" style="2" customWidth="1"/>
    <col min="11802" max="11802" width="10.5703125" style="2" customWidth="1"/>
    <col min="11803" max="11803" width="9.7109375" style="2" customWidth="1"/>
    <col min="11804" max="11804" width="9.42578125" style="2" customWidth="1"/>
    <col min="11805" max="11805" width="7.140625" style="2" customWidth="1"/>
    <col min="11806" max="11806" width="11" style="2" customWidth="1"/>
    <col min="11807" max="11807" width="13.42578125" style="2" customWidth="1"/>
    <col min="11808" max="11808" width="10.5703125" style="2" bestFit="1" customWidth="1"/>
    <col min="11809" max="11809" width="12" style="2" bestFit="1" customWidth="1"/>
    <col min="11810" max="11810" width="13.42578125" style="2" customWidth="1"/>
    <col min="11811" max="11811" width="10.42578125" style="2" customWidth="1"/>
    <col min="11812" max="11812" width="10.85546875" style="2" customWidth="1"/>
    <col min="11813" max="11813" width="12" style="2" customWidth="1"/>
    <col min="11814" max="11814" width="11.5703125" style="2" bestFit="1" customWidth="1"/>
    <col min="11815" max="11815" width="9.85546875" style="2" customWidth="1"/>
    <col min="11816" max="11816" width="13.140625" style="2" customWidth="1"/>
    <col min="11817" max="11817" width="13.5703125" style="2" customWidth="1"/>
    <col min="11818" max="12021" width="15.5703125" style="2"/>
    <col min="12022" max="12022" width="5.28515625" style="2" customWidth="1"/>
    <col min="12023" max="12023" width="34.42578125" style="2" customWidth="1"/>
    <col min="12024" max="12024" width="16.140625" style="2" customWidth="1"/>
    <col min="12025" max="12025" width="15.5703125" style="2"/>
    <col min="12026" max="12026" width="11.42578125" style="2" customWidth="1"/>
    <col min="12027" max="12027" width="10.85546875" style="2" customWidth="1"/>
    <col min="12028" max="12028" width="9.5703125" style="2" customWidth="1"/>
    <col min="12029" max="12029" width="13" style="2" customWidth="1"/>
    <col min="12030" max="12031" width="8.7109375" style="2" customWidth="1"/>
    <col min="12032" max="12032" width="11.85546875" style="2" customWidth="1"/>
    <col min="12033" max="12033" width="8.7109375" style="2" customWidth="1"/>
    <col min="12034" max="12034" width="11.7109375" style="2" customWidth="1"/>
    <col min="12035" max="12035" width="11.140625" style="2" customWidth="1"/>
    <col min="12036" max="12036" width="9.85546875" style="2" customWidth="1"/>
    <col min="12037" max="12037" width="8.7109375" style="2" customWidth="1"/>
    <col min="12038" max="12044" width="9.85546875" style="2" customWidth="1"/>
    <col min="12045" max="12045" width="13.42578125" style="2" customWidth="1"/>
    <col min="12046" max="12050" width="10.140625" style="2" customWidth="1"/>
    <col min="12051" max="12051" width="19.5703125" style="2" customWidth="1"/>
    <col min="12052" max="12052" width="17.5703125" style="2" bestFit="1" customWidth="1"/>
    <col min="12053" max="12053" width="9.140625" style="2" customWidth="1"/>
    <col min="12054" max="12055" width="9.5703125" style="2" customWidth="1"/>
    <col min="12056" max="12056" width="14" style="2" customWidth="1"/>
    <col min="12057" max="12057" width="13.5703125" style="2" customWidth="1"/>
    <col min="12058" max="12058" width="10.5703125" style="2" customWidth="1"/>
    <col min="12059" max="12059" width="9.7109375" style="2" customWidth="1"/>
    <col min="12060" max="12060" width="9.42578125" style="2" customWidth="1"/>
    <col min="12061" max="12061" width="7.140625" style="2" customWidth="1"/>
    <col min="12062" max="12062" width="11" style="2" customWidth="1"/>
    <col min="12063" max="12063" width="13.42578125" style="2" customWidth="1"/>
    <col min="12064" max="12064" width="10.5703125" style="2" bestFit="1" customWidth="1"/>
    <col min="12065" max="12065" width="12" style="2" bestFit="1" customWidth="1"/>
    <col min="12066" max="12066" width="13.42578125" style="2" customWidth="1"/>
    <col min="12067" max="12067" width="10.42578125" style="2" customWidth="1"/>
    <col min="12068" max="12068" width="10.85546875" style="2" customWidth="1"/>
    <col min="12069" max="12069" width="12" style="2" customWidth="1"/>
    <col min="12070" max="12070" width="11.5703125" style="2" bestFit="1" customWidth="1"/>
    <col min="12071" max="12071" width="9.85546875" style="2" customWidth="1"/>
    <col min="12072" max="12072" width="13.140625" style="2" customWidth="1"/>
    <col min="12073" max="12073" width="13.5703125" style="2" customWidth="1"/>
    <col min="12074" max="12277" width="15.5703125" style="2"/>
    <col min="12278" max="12278" width="5.28515625" style="2" customWidth="1"/>
    <col min="12279" max="12279" width="34.42578125" style="2" customWidth="1"/>
    <col min="12280" max="12280" width="16.140625" style="2" customWidth="1"/>
    <col min="12281" max="12281" width="15.5703125" style="2"/>
    <col min="12282" max="12282" width="11.42578125" style="2" customWidth="1"/>
    <col min="12283" max="12283" width="10.85546875" style="2" customWidth="1"/>
    <col min="12284" max="12284" width="9.5703125" style="2" customWidth="1"/>
    <col min="12285" max="12285" width="13" style="2" customWidth="1"/>
    <col min="12286" max="12287" width="8.7109375" style="2" customWidth="1"/>
    <col min="12288" max="12288" width="11.85546875" style="2" customWidth="1"/>
    <col min="12289" max="12289" width="8.7109375" style="2" customWidth="1"/>
    <col min="12290" max="12290" width="11.7109375" style="2" customWidth="1"/>
    <col min="12291" max="12291" width="11.140625" style="2" customWidth="1"/>
    <col min="12292" max="12292" width="9.85546875" style="2" customWidth="1"/>
    <col min="12293" max="12293" width="8.7109375" style="2" customWidth="1"/>
    <col min="12294" max="12300" width="9.85546875" style="2" customWidth="1"/>
    <col min="12301" max="12301" width="13.42578125" style="2" customWidth="1"/>
    <col min="12302" max="12306" width="10.140625" style="2" customWidth="1"/>
    <col min="12307" max="12307" width="19.5703125" style="2" customWidth="1"/>
    <col min="12308" max="12308" width="17.5703125" style="2" bestFit="1" customWidth="1"/>
    <col min="12309" max="12309" width="9.140625" style="2" customWidth="1"/>
    <col min="12310" max="12311" width="9.5703125" style="2" customWidth="1"/>
    <col min="12312" max="12312" width="14" style="2" customWidth="1"/>
    <col min="12313" max="12313" width="13.5703125" style="2" customWidth="1"/>
    <col min="12314" max="12314" width="10.5703125" style="2" customWidth="1"/>
    <col min="12315" max="12315" width="9.7109375" style="2" customWidth="1"/>
    <col min="12316" max="12316" width="9.42578125" style="2" customWidth="1"/>
    <col min="12317" max="12317" width="7.140625" style="2" customWidth="1"/>
    <col min="12318" max="12318" width="11" style="2" customWidth="1"/>
    <col min="12319" max="12319" width="13.42578125" style="2" customWidth="1"/>
    <col min="12320" max="12320" width="10.5703125" style="2" bestFit="1" customWidth="1"/>
    <col min="12321" max="12321" width="12" style="2" bestFit="1" customWidth="1"/>
    <col min="12322" max="12322" width="13.42578125" style="2" customWidth="1"/>
    <col min="12323" max="12323" width="10.42578125" style="2" customWidth="1"/>
    <col min="12324" max="12324" width="10.85546875" style="2" customWidth="1"/>
    <col min="12325" max="12325" width="12" style="2" customWidth="1"/>
    <col min="12326" max="12326" width="11.5703125" style="2" bestFit="1" customWidth="1"/>
    <col min="12327" max="12327" width="9.85546875" style="2" customWidth="1"/>
    <col min="12328" max="12328" width="13.140625" style="2" customWidth="1"/>
    <col min="12329" max="12329" width="13.5703125" style="2" customWidth="1"/>
    <col min="12330" max="12533" width="15.5703125" style="2"/>
    <col min="12534" max="12534" width="5.28515625" style="2" customWidth="1"/>
    <col min="12535" max="12535" width="34.42578125" style="2" customWidth="1"/>
    <col min="12536" max="12536" width="16.140625" style="2" customWidth="1"/>
    <col min="12537" max="12537" width="15.5703125" style="2"/>
    <col min="12538" max="12538" width="11.42578125" style="2" customWidth="1"/>
    <col min="12539" max="12539" width="10.85546875" style="2" customWidth="1"/>
    <col min="12540" max="12540" width="9.5703125" style="2" customWidth="1"/>
    <col min="12541" max="12541" width="13" style="2" customWidth="1"/>
    <col min="12542" max="12543" width="8.7109375" style="2" customWidth="1"/>
    <col min="12544" max="12544" width="11.85546875" style="2" customWidth="1"/>
    <col min="12545" max="12545" width="8.7109375" style="2" customWidth="1"/>
    <col min="12546" max="12546" width="11.7109375" style="2" customWidth="1"/>
    <col min="12547" max="12547" width="11.140625" style="2" customWidth="1"/>
    <col min="12548" max="12548" width="9.85546875" style="2" customWidth="1"/>
    <col min="12549" max="12549" width="8.7109375" style="2" customWidth="1"/>
    <col min="12550" max="12556" width="9.85546875" style="2" customWidth="1"/>
    <col min="12557" max="12557" width="13.42578125" style="2" customWidth="1"/>
    <col min="12558" max="12562" width="10.140625" style="2" customWidth="1"/>
    <col min="12563" max="12563" width="19.5703125" style="2" customWidth="1"/>
    <col min="12564" max="12564" width="17.5703125" style="2" bestFit="1" customWidth="1"/>
    <col min="12565" max="12565" width="9.140625" style="2" customWidth="1"/>
    <col min="12566" max="12567" width="9.5703125" style="2" customWidth="1"/>
    <col min="12568" max="12568" width="14" style="2" customWidth="1"/>
    <col min="12569" max="12569" width="13.5703125" style="2" customWidth="1"/>
    <col min="12570" max="12570" width="10.5703125" style="2" customWidth="1"/>
    <col min="12571" max="12571" width="9.7109375" style="2" customWidth="1"/>
    <col min="12572" max="12572" width="9.42578125" style="2" customWidth="1"/>
    <col min="12573" max="12573" width="7.140625" style="2" customWidth="1"/>
    <col min="12574" max="12574" width="11" style="2" customWidth="1"/>
    <col min="12575" max="12575" width="13.42578125" style="2" customWidth="1"/>
    <col min="12576" max="12576" width="10.5703125" style="2" bestFit="1" customWidth="1"/>
    <col min="12577" max="12577" width="12" style="2" bestFit="1" customWidth="1"/>
    <col min="12578" max="12578" width="13.42578125" style="2" customWidth="1"/>
    <col min="12579" max="12579" width="10.42578125" style="2" customWidth="1"/>
    <col min="12580" max="12580" width="10.85546875" style="2" customWidth="1"/>
    <col min="12581" max="12581" width="12" style="2" customWidth="1"/>
    <col min="12582" max="12582" width="11.5703125" style="2" bestFit="1" customWidth="1"/>
    <col min="12583" max="12583" width="9.85546875" style="2" customWidth="1"/>
    <col min="12584" max="12584" width="13.140625" style="2" customWidth="1"/>
    <col min="12585" max="12585" width="13.5703125" style="2" customWidth="1"/>
    <col min="12586" max="12789" width="15.5703125" style="2"/>
    <col min="12790" max="12790" width="5.28515625" style="2" customWidth="1"/>
    <col min="12791" max="12791" width="34.42578125" style="2" customWidth="1"/>
    <col min="12792" max="12792" width="16.140625" style="2" customWidth="1"/>
    <col min="12793" max="12793" width="15.5703125" style="2"/>
    <col min="12794" max="12794" width="11.42578125" style="2" customWidth="1"/>
    <col min="12795" max="12795" width="10.85546875" style="2" customWidth="1"/>
    <col min="12796" max="12796" width="9.5703125" style="2" customWidth="1"/>
    <col min="12797" max="12797" width="13" style="2" customWidth="1"/>
    <col min="12798" max="12799" width="8.7109375" style="2" customWidth="1"/>
    <col min="12800" max="12800" width="11.85546875" style="2" customWidth="1"/>
    <col min="12801" max="12801" width="8.7109375" style="2" customWidth="1"/>
    <col min="12802" max="12802" width="11.7109375" style="2" customWidth="1"/>
    <col min="12803" max="12803" width="11.140625" style="2" customWidth="1"/>
    <col min="12804" max="12804" width="9.85546875" style="2" customWidth="1"/>
    <col min="12805" max="12805" width="8.7109375" style="2" customWidth="1"/>
    <col min="12806" max="12812" width="9.85546875" style="2" customWidth="1"/>
    <col min="12813" max="12813" width="13.42578125" style="2" customWidth="1"/>
    <col min="12814" max="12818" width="10.140625" style="2" customWidth="1"/>
    <col min="12819" max="12819" width="19.5703125" style="2" customWidth="1"/>
    <col min="12820" max="12820" width="17.5703125" style="2" bestFit="1" customWidth="1"/>
    <col min="12821" max="12821" width="9.140625" style="2" customWidth="1"/>
    <col min="12822" max="12823" width="9.5703125" style="2" customWidth="1"/>
    <col min="12824" max="12824" width="14" style="2" customWidth="1"/>
    <col min="12825" max="12825" width="13.5703125" style="2" customWidth="1"/>
    <col min="12826" max="12826" width="10.5703125" style="2" customWidth="1"/>
    <col min="12827" max="12827" width="9.7109375" style="2" customWidth="1"/>
    <col min="12828" max="12828" width="9.42578125" style="2" customWidth="1"/>
    <col min="12829" max="12829" width="7.140625" style="2" customWidth="1"/>
    <col min="12830" max="12830" width="11" style="2" customWidth="1"/>
    <col min="12831" max="12831" width="13.42578125" style="2" customWidth="1"/>
    <col min="12832" max="12832" width="10.5703125" style="2" bestFit="1" customWidth="1"/>
    <col min="12833" max="12833" width="12" style="2" bestFit="1" customWidth="1"/>
    <col min="12834" max="12834" width="13.42578125" style="2" customWidth="1"/>
    <col min="12835" max="12835" width="10.42578125" style="2" customWidth="1"/>
    <col min="12836" max="12836" width="10.85546875" style="2" customWidth="1"/>
    <col min="12837" max="12837" width="12" style="2" customWidth="1"/>
    <col min="12838" max="12838" width="11.5703125" style="2" bestFit="1" customWidth="1"/>
    <col min="12839" max="12839" width="9.85546875" style="2" customWidth="1"/>
    <col min="12840" max="12840" width="13.140625" style="2" customWidth="1"/>
    <col min="12841" max="12841" width="13.5703125" style="2" customWidth="1"/>
    <col min="12842" max="13045" width="15.5703125" style="2"/>
    <col min="13046" max="13046" width="5.28515625" style="2" customWidth="1"/>
    <col min="13047" max="13047" width="34.42578125" style="2" customWidth="1"/>
    <col min="13048" max="13048" width="16.140625" style="2" customWidth="1"/>
    <col min="13049" max="13049" width="15.5703125" style="2"/>
    <col min="13050" max="13050" width="11.42578125" style="2" customWidth="1"/>
    <col min="13051" max="13051" width="10.85546875" style="2" customWidth="1"/>
    <col min="13052" max="13052" width="9.5703125" style="2" customWidth="1"/>
    <col min="13053" max="13053" width="13" style="2" customWidth="1"/>
    <col min="13054" max="13055" width="8.7109375" style="2" customWidth="1"/>
    <col min="13056" max="13056" width="11.85546875" style="2" customWidth="1"/>
    <col min="13057" max="13057" width="8.7109375" style="2" customWidth="1"/>
    <col min="13058" max="13058" width="11.7109375" style="2" customWidth="1"/>
    <col min="13059" max="13059" width="11.140625" style="2" customWidth="1"/>
    <col min="13060" max="13060" width="9.85546875" style="2" customWidth="1"/>
    <col min="13061" max="13061" width="8.7109375" style="2" customWidth="1"/>
    <col min="13062" max="13068" width="9.85546875" style="2" customWidth="1"/>
    <col min="13069" max="13069" width="13.42578125" style="2" customWidth="1"/>
    <col min="13070" max="13074" width="10.140625" style="2" customWidth="1"/>
    <col min="13075" max="13075" width="19.5703125" style="2" customWidth="1"/>
    <col min="13076" max="13076" width="17.5703125" style="2" bestFit="1" customWidth="1"/>
    <col min="13077" max="13077" width="9.140625" style="2" customWidth="1"/>
    <col min="13078" max="13079" width="9.5703125" style="2" customWidth="1"/>
    <col min="13080" max="13080" width="14" style="2" customWidth="1"/>
    <col min="13081" max="13081" width="13.5703125" style="2" customWidth="1"/>
    <col min="13082" max="13082" width="10.5703125" style="2" customWidth="1"/>
    <col min="13083" max="13083" width="9.7109375" style="2" customWidth="1"/>
    <col min="13084" max="13084" width="9.42578125" style="2" customWidth="1"/>
    <col min="13085" max="13085" width="7.140625" style="2" customWidth="1"/>
    <col min="13086" max="13086" width="11" style="2" customWidth="1"/>
    <col min="13087" max="13087" width="13.42578125" style="2" customWidth="1"/>
    <col min="13088" max="13088" width="10.5703125" style="2" bestFit="1" customWidth="1"/>
    <col min="13089" max="13089" width="12" style="2" bestFit="1" customWidth="1"/>
    <col min="13090" max="13090" width="13.42578125" style="2" customWidth="1"/>
    <col min="13091" max="13091" width="10.42578125" style="2" customWidth="1"/>
    <col min="13092" max="13092" width="10.85546875" style="2" customWidth="1"/>
    <col min="13093" max="13093" width="12" style="2" customWidth="1"/>
    <col min="13094" max="13094" width="11.5703125" style="2" bestFit="1" customWidth="1"/>
    <col min="13095" max="13095" width="9.85546875" style="2" customWidth="1"/>
    <col min="13096" max="13096" width="13.140625" style="2" customWidth="1"/>
    <col min="13097" max="13097" width="13.5703125" style="2" customWidth="1"/>
    <col min="13098" max="13301" width="15.5703125" style="2"/>
    <col min="13302" max="13302" width="5.28515625" style="2" customWidth="1"/>
    <col min="13303" max="13303" width="34.42578125" style="2" customWidth="1"/>
    <col min="13304" max="13304" width="16.140625" style="2" customWidth="1"/>
    <col min="13305" max="13305" width="15.5703125" style="2"/>
    <col min="13306" max="13306" width="11.42578125" style="2" customWidth="1"/>
    <col min="13307" max="13307" width="10.85546875" style="2" customWidth="1"/>
    <col min="13308" max="13308" width="9.5703125" style="2" customWidth="1"/>
    <col min="13309" max="13309" width="13" style="2" customWidth="1"/>
    <col min="13310" max="13311" width="8.7109375" style="2" customWidth="1"/>
    <col min="13312" max="13312" width="11.85546875" style="2" customWidth="1"/>
    <col min="13313" max="13313" width="8.7109375" style="2" customWidth="1"/>
    <col min="13314" max="13314" width="11.7109375" style="2" customWidth="1"/>
    <col min="13315" max="13315" width="11.140625" style="2" customWidth="1"/>
    <col min="13316" max="13316" width="9.85546875" style="2" customWidth="1"/>
    <col min="13317" max="13317" width="8.7109375" style="2" customWidth="1"/>
    <col min="13318" max="13324" width="9.85546875" style="2" customWidth="1"/>
    <col min="13325" max="13325" width="13.42578125" style="2" customWidth="1"/>
    <col min="13326" max="13330" width="10.140625" style="2" customWidth="1"/>
    <col min="13331" max="13331" width="19.5703125" style="2" customWidth="1"/>
    <col min="13332" max="13332" width="17.5703125" style="2" bestFit="1" customWidth="1"/>
    <col min="13333" max="13333" width="9.140625" style="2" customWidth="1"/>
    <col min="13334" max="13335" width="9.5703125" style="2" customWidth="1"/>
    <col min="13336" max="13336" width="14" style="2" customWidth="1"/>
    <col min="13337" max="13337" width="13.5703125" style="2" customWidth="1"/>
    <col min="13338" max="13338" width="10.5703125" style="2" customWidth="1"/>
    <col min="13339" max="13339" width="9.7109375" style="2" customWidth="1"/>
    <col min="13340" max="13340" width="9.42578125" style="2" customWidth="1"/>
    <col min="13341" max="13341" width="7.140625" style="2" customWidth="1"/>
    <col min="13342" max="13342" width="11" style="2" customWidth="1"/>
    <col min="13343" max="13343" width="13.42578125" style="2" customWidth="1"/>
    <col min="13344" max="13344" width="10.5703125" style="2" bestFit="1" customWidth="1"/>
    <col min="13345" max="13345" width="12" style="2" bestFit="1" customWidth="1"/>
    <col min="13346" max="13346" width="13.42578125" style="2" customWidth="1"/>
    <col min="13347" max="13347" width="10.42578125" style="2" customWidth="1"/>
    <col min="13348" max="13348" width="10.85546875" style="2" customWidth="1"/>
    <col min="13349" max="13349" width="12" style="2" customWidth="1"/>
    <col min="13350" max="13350" width="11.5703125" style="2" bestFit="1" customWidth="1"/>
    <col min="13351" max="13351" width="9.85546875" style="2" customWidth="1"/>
    <col min="13352" max="13352" width="13.140625" style="2" customWidth="1"/>
    <col min="13353" max="13353" width="13.5703125" style="2" customWidth="1"/>
    <col min="13354" max="13557" width="15.5703125" style="2"/>
    <col min="13558" max="13558" width="5.28515625" style="2" customWidth="1"/>
    <col min="13559" max="13559" width="34.42578125" style="2" customWidth="1"/>
    <col min="13560" max="13560" width="16.140625" style="2" customWidth="1"/>
    <col min="13561" max="13561" width="15.5703125" style="2"/>
    <col min="13562" max="13562" width="11.42578125" style="2" customWidth="1"/>
    <col min="13563" max="13563" width="10.85546875" style="2" customWidth="1"/>
    <col min="13564" max="13564" width="9.5703125" style="2" customWidth="1"/>
    <col min="13565" max="13565" width="13" style="2" customWidth="1"/>
    <col min="13566" max="13567" width="8.7109375" style="2" customWidth="1"/>
    <col min="13568" max="13568" width="11.85546875" style="2" customWidth="1"/>
    <col min="13569" max="13569" width="8.7109375" style="2" customWidth="1"/>
    <col min="13570" max="13570" width="11.7109375" style="2" customWidth="1"/>
    <col min="13571" max="13571" width="11.140625" style="2" customWidth="1"/>
    <col min="13572" max="13572" width="9.85546875" style="2" customWidth="1"/>
    <col min="13573" max="13573" width="8.7109375" style="2" customWidth="1"/>
    <col min="13574" max="13580" width="9.85546875" style="2" customWidth="1"/>
    <col min="13581" max="13581" width="13.42578125" style="2" customWidth="1"/>
    <col min="13582" max="13586" width="10.140625" style="2" customWidth="1"/>
    <col min="13587" max="13587" width="19.5703125" style="2" customWidth="1"/>
    <col min="13588" max="13588" width="17.5703125" style="2" bestFit="1" customWidth="1"/>
    <col min="13589" max="13589" width="9.140625" style="2" customWidth="1"/>
    <col min="13590" max="13591" width="9.5703125" style="2" customWidth="1"/>
    <col min="13592" max="13592" width="14" style="2" customWidth="1"/>
    <col min="13593" max="13593" width="13.5703125" style="2" customWidth="1"/>
    <col min="13594" max="13594" width="10.5703125" style="2" customWidth="1"/>
    <col min="13595" max="13595" width="9.7109375" style="2" customWidth="1"/>
    <col min="13596" max="13596" width="9.42578125" style="2" customWidth="1"/>
    <col min="13597" max="13597" width="7.140625" style="2" customWidth="1"/>
    <col min="13598" max="13598" width="11" style="2" customWidth="1"/>
    <col min="13599" max="13599" width="13.42578125" style="2" customWidth="1"/>
    <col min="13600" max="13600" width="10.5703125" style="2" bestFit="1" customWidth="1"/>
    <col min="13601" max="13601" width="12" style="2" bestFit="1" customWidth="1"/>
    <col min="13602" max="13602" width="13.42578125" style="2" customWidth="1"/>
    <col min="13603" max="13603" width="10.42578125" style="2" customWidth="1"/>
    <col min="13604" max="13604" width="10.85546875" style="2" customWidth="1"/>
    <col min="13605" max="13605" width="12" style="2" customWidth="1"/>
    <col min="13606" max="13606" width="11.5703125" style="2" bestFit="1" customWidth="1"/>
    <col min="13607" max="13607" width="9.85546875" style="2" customWidth="1"/>
    <col min="13608" max="13608" width="13.140625" style="2" customWidth="1"/>
    <col min="13609" max="13609" width="13.5703125" style="2" customWidth="1"/>
    <col min="13610" max="13813" width="15.5703125" style="2"/>
    <col min="13814" max="13814" width="5.28515625" style="2" customWidth="1"/>
    <col min="13815" max="13815" width="34.42578125" style="2" customWidth="1"/>
    <col min="13816" max="13816" width="16.140625" style="2" customWidth="1"/>
    <col min="13817" max="13817" width="15.5703125" style="2"/>
    <col min="13818" max="13818" width="11.42578125" style="2" customWidth="1"/>
    <col min="13819" max="13819" width="10.85546875" style="2" customWidth="1"/>
    <col min="13820" max="13820" width="9.5703125" style="2" customWidth="1"/>
    <col min="13821" max="13821" width="13" style="2" customWidth="1"/>
    <col min="13822" max="13823" width="8.7109375" style="2" customWidth="1"/>
    <col min="13824" max="13824" width="11.85546875" style="2" customWidth="1"/>
    <col min="13825" max="13825" width="8.7109375" style="2" customWidth="1"/>
    <col min="13826" max="13826" width="11.7109375" style="2" customWidth="1"/>
    <col min="13827" max="13827" width="11.140625" style="2" customWidth="1"/>
    <col min="13828" max="13828" width="9.85546875" style="2" customWidth="1"/>
    <col min="13829" max="13829" width="8.7109375" style="2" customWidth="1"/>
    <col min="13830" max="13836" width="9.85546875" style="2" customWidth="1"/>
    <col min="13837" max="13837" width="13.42578125" style="2" customWidth="1"/>
    <col min="13838" max="13842" width="10.140625" style="2" customWidth="1"/>
    <col min="13843" max="13843" width="19.5703125" style="2" customWidth="1"/>
    <col min="13844" max="13844" width="17.5703125" style="2" bestFit="1" customWidth="1"/>
    <col min="13845" max="13845" width="9.140625" style="2" customWidth="1"/>
    <col min="13846" max="13847" width="9.5703125" style="2" customWidth="1"/>
    <col min="13848" max="13848" width="14" style="2" customWidth="1"/>
    <col min="13849" max="13849" width="13.5703125" style="2" customWidth="1"/>
    <col min="13850" max="13850" width="10.5703125" style="2" customWidth="1"/>
    <col min="13851" max="13851" width="9.7109375" style="2" customWidth="1"/>
    <col min="13852" max="13852" width="9.42578125" style="2" customWidth="1"/>
    <col min="13853" max="13853" width="7.140625" style="2" customWidth="1"/>
    <col min="13854" max="13854" width="11" style="2" customWidth="1"/>
    <col min="13855" max="13855" width="13.42578125" style="2" customWidth="1"/>
    <col min="13856" max="13856" width="10.5703125" style="2" bestFit="1" customWidth="1"/>
    <col min="13857" max="13857" width="12" style="2" bestFit="1" customWidth="1"/>
    <col min="13858" max="13858" width="13.42578125" style="2" customWidth="1"/>
    <col min="13859" max="13859" width="10.42578125" style="2" customWidth="1"/>
    <col min="13860" max="13860" width="10.85546875" style="2" customWidth="1"/>
    <col min="13861" max="13861" width="12" style="2" customWidth="1"/>
    <col min="13862" max="13862" width="11.5703125" style="2" bestFit="1" customWidth="1"/>
    <col min="13863" max="13863" width="9.85546875" style="2" customWidth="1"/>
    <col min="13864" max="13864" width="13.140625" style="2" customWidth="1"/>
    <col min="13865" max="13865" width="13.5703125" style="2" customWidth="1"/>
    <col min="13866" max="14069" width="15.5703125" style="2"/>
    <col min="14070" max="14070" width="5.28515625" style="2" customWidth="1"/>
    <col min="14071" max="14071" width="34.42578125" style="2" customWidth="1"/>
    <col min="14072" max="14072" width="16.140625" style="2" customWidth="1"/>
    <col min="14073" max="14073" width="15.5703125" style="2"/>
    <col min="14074" max="14074" width="11.42578125" style="2" customWidth="1"/>
    <col min="14075" max="14075" width="10.85546875" style="2" customWidth="1"/>
    <col min="14076" max="14076" width="9.5703125" style="2" customWidth="1"/>
    <col min="14077" max="14077" width="13" style="2" customWidth="1"/>
    <col min="14078" max="14079" width="8.7109375" style="2" customWidth="1"/>
    <col min="14080" max="14080" width="11.85546875" style="2" customWidth="1"/>
    <col min="14081" max="14081" width="8.7109375" style="2" customWidth="1"/>
    <col min="14082" max="14082" width="11.7109375" style="2" customWidth="1"/>
    <col min="14083" max="14083" width="11.140625" style="2" customWidth="1"/>
    <col min="14084" max="14084" width="9.85546875" style="2" customWidth="1"/>
    <col min="14085" max="14085" width="8.7109375" style="2" customWidth="1"/>
    <col min="14086" max="14092" width="9.85546875" style="2" customWidth="1"/>
    <col min="14093" max="14093" width="13.42578125" style="2" customWidth="1"/>
    <col min="14094" max="14098" width="10.140625" style="2" customWidth="1"/>
    <col min="14099" max="14099" width="19.5703125" style="2" customWidth="1"/>
    <col min="14100" max="14100" width="17.5703125" style="2" bestFit="1" customWidth="1"/>
    <col min="14101" max="14101" width="9.140625" style="2" customWidth="1"/>
    <col min="14102" max="14103" width="9.5703125" style="2" customWidth="1"/>
    <col min="14104" max="14104" width="14" style="2" customWidth="1"/>
    <col min="14105" max="14105" width="13.5703125" style="2" customWidth="1"/>
    <col min="14106" max="14106" width="10.5703125" style="2" customWidth="1"/>
    <col min="14107" max="14107" width="9.7109375" style="2" customWidth="1"/>
    <col min="14108" max="14108" width="9.42578125" style="2" customWidth="1"/>
    <col min="14109" max="14109" width="7.140625" style="2" customWidth="1"/>
    <col min="14110" max="14110" width="11" style="2" customWidth="1"/>
    <col min="14111" max="14111" width="13.42578125" style="2" customWidth="1"/>
    <col min="14112" max="14112" width="10.5703125" style="2" bestFit="1" customWidth="1"/>
    <col min="14113" max="14113" width="12" style="2" bestFit="1" customWidth="1"/>
    <col min="14114" max="14114" width="13.42578125" style="2" customWidth="1"/>
    <col min="14115" max="14115" width="10.42578125" style="2" customWidth="1"/>
    <col min="14116" max="14116" width="10.85546875" style="2" customWidth="1"/>
    <col min="14117" max="14117" width="12" style="2" customWidth="1"/>
    <col min="14118" max="14118" width="11.5703125" style="2" bestFit="1" customWidth="1"/>
    <col min="14119" max="14119" width="9.85546875" style="2" customWidth="1"/>
    <col min="14120" max="14120" width="13.140625" style="2" customWidth="1"/>
    <col min="14121" max="14121" width="13.5703125" style="2" customWidth="1"/>
    <col min="14122" max="14325" width="15.5703125" style="2"/>
    <col min="14326" max="14326" width="5.28515625" style="2" customWidth="1"/>
    <col min="14327" max="14327" width="34.42578125" style="2" customWidth="1"/>
    <col min="14328" max="14328" width="16.140625" style="2" customWidth="1"/>
    <col min="14329" max="14329" width="15.5703125" style="2"/>
    <col min="14330" max="14330" width="11.42578125" style="2" customWidth="1"/>
    <col min="14331" max="14331" width="10.85546875" style="2" customWidth="1"/>
    <col min="14332" max="14332" width="9.5703125" style="2" customWidth="1"/>
    <col min="14333" max="14333" width="13" style="2" customWidth="1"/>
    <col min="14334" max="14335" width="8.7109375" style="2" customWidth="1"/>
    <col min="14336" max="14336" width="11.85546875" style="2" customWidth="1"/>
    <col min="14337" max="14337" width="8.7109375" style="2" customWidth="1"/>
    <col min="14338" max="14338" width="11.7109375" style="2" customWidth="1"/>
    <col min="14339" max="14339" width="11.140625" style="2" customWidth="1"/>
    <col min="14340" max="14340" width="9.85546875" style="2" customWidth="1"/>
    <col min="14341" max="14341" width="8.7109375" style="2" customWidth="1"/>
    <col min="14342" max="14348" width="9.85546875" style="2" customWidth="1"/>
    <col min="14349" max="14349" width="13.42578125" style="2" customWidth="1"/>
    <col min="14350" max="14354" width="10.140625" style="2" customWidth="1"/>
    <col min="14355" max="14355" width="19.5703125" style="2" customWidth="1"/>
    <col min="14356" max="14356" width="17.5703125" style="2" bestFit="1" customWidth="1"/>
    <col min="14357" max="14357" width="9.140625" style="2" customWidth="1"/>
    <col min="14358" max="14359" width="9.5703125" style="2" customWidth="1"/>
    <col min="14360" max="14360" width="14" style="2" customWidth="1"/>
    <col min="14361" max="14361" width="13.5703125" style="2" customWidth="1"/>
    <col min="14362" max="14362" width="10.5703125" style="2" customWidth="1"/>
    <col min="14363" max="14363" width="9.7109375" style="2" customWidth="1"/>
    <col min="14364" max="14364" width="9.42578125" style="2" customWidth="1"/>
    <col min="14365" max="14365" width="7.140625" style="2" customWidth="1"/>
    <col min="14366" max="14366" width="11" style="2" customWidth="1"/>
    <col min="14367" max="14367" width="13.42578125" style="2" customWidth="1"/>
    <col min="14368" max="14368" width="10.5703125" style="2" bestFit="1" customWidth="1"/>
    <col min="14369" max="14369" width="12" style="2" bestFit="1" customWidth="1"/>
    <col min="14370" max="14370" width="13.42578125" style="2" customWidth="1"/>
    <col min="14371" max="14371" width="10.42578125" style="2" customWidth="1"/>
    <col min="14372" max="14372" width="10.85546875" style="2" customWidth="1"/>
    <col min="14373" max="14373" width="12" style="2" customWidth="1"/>
    <col min="14374" max="14374" width="11.5703125" style="2" bestFit="1" customWidth="1"/>
    <col min="14375" max="14375" width="9.85546875" style="2" customWidth="1"/>
    <col min="14376" max="14376" width="13.140625" style="2" customWidth="1"/>
    <col min="14377" max="14377" width="13.5703125" style="2" customWidth="1"/>
    <col min="14378" max="14581" width="15.5703125" style="2"/>
    <col min="14582" max="14582" width="5.28515625" style="2" customWidth="1"/>
    <col min="14583" max="14583" width="34.42578125" style="2" customWidth="1"/>
    <col min="14584" max="14584" width="16.140625" style="2" customWidth="1"/>
    <col min="14585" max="14585" width="15.5703125" style="2"/>
    <col min="14586" max="14586" width="11.42578125" style="2" customWidth="1"/>
    <col min="14587" max="14587" width="10.85546875" style="2" customWidth="1"/>
    <col min="14588" max="14588" width="9.5703125" style="2" customWidth="1"/>
    <col min="14589" max="14589" width="13" style="2" customWidth="1"/>
    <col min="14590" max="14591" width="8.7109375" style="2" customWidth="1"/>
    <col min="14592" max="14592" width="11.85546875" style="2" customWidth="1"/>
    <col min="14593" max="14593" width="8.7109375" style="2" customWidth="1"/>
    <col min="14594" max="14594" width="11.7109375" style="2" customWidth="1"/>
    <col min="14595" max="14595" width="11.140625" style="2" customWidth="1"/>
    <col min="14596" max="14596" width="9.85546875" style="2" customWidth="1"/>
    <col min="14597" max="14597" width="8.7109375" style="2" customWidth="1"/>
    <col min="14598" max="14604" width="9.85546875" style="2" customWidth="1"/>
    <col min="14605" max="14605" width="13.42578125" style="2" customWidth="1"/>
    <col min="14606" max="14610" width="10.140625" style="2" customWidth="1"/>
    <col min="14611" max="14611" width="19.5703125" style="2" customWidth="1"/>
    <col min="14612" max="14612" width="17.5703125" style="2" bestFit="1" customWidth="1"/>
    <col min="14613" max="14613" width="9.140625" style="2" customWidth="1"/>
    <col min="14614" max="14615" width="9.5703125" style="2" customWidth="1"/>
    <col min="14616" max="14616" width="14" style="2" customWidth="1"/>
    <col min="14617" max="14617" width="13.5703125" style="2" customWidth="1"/>
    <col min="14618" max="14618" width="10.5703125" style="2" customWidth="1"/>
    <col min="14619" max="14619" width="9.7109375" style="2" customWidth="1"/>
    <col min="14620" max="14620" width="9.42578125" style="2" customWidth="1"/>
    <col min="14621" max="14621" width="7.140625" style="2" customWidth="1"/>
    <col min="14622" max="14622" width="11" style="2" customWidth="1"/>
    <col min="14623" max="14623" width="13.42578125" style="2" customWidth="1"/>
    <col min="14624" max="14624" width="10.5703125" style="2" bestFit="1" customWidth="1"/>
    <col min="14625" max="14625" width="12" style="2" bestFit="1" customWidth="1"/>
    <col min="14626" max="14626" width="13.42578125" style="2" customWidth="1"/>
    <col min="14627" max="14627" width="10.42578125" style="2" customWidth="1"/>
    <col min="14628" max="14628" width="10.85546875" style="2" customWidth="1"/>
    <col min="14629" max="14629" width="12" style="2" customWidth="1"/>
    <col min="14630" max="14630" width="11.5703125" style="2" bestFit="1" customWidth="1"/>
    <col min="14631" max="14631" width="9.85546875" style="2" customWidth="1"/>
    <col min="14632" max="14632" width="13.140625" style="2" customWidth="1"/>
    <col min="14633" max="14633" width="13.5703125" style="2" customWidth="1"/>
    <col min="14634" max="14837" width="15.5703125" style="2"/>
    <col min="14838" max="14838" width="5.28515625" style="2" customWidth="1"/>
    <col min="14839" max="14839" width="34.42578125" style="2" customWidth="1"/>
    <col min="14840" max="14840" width="16.140625" style="2" customWidth="1"/>
    <col min="14841" max="14841" width="15.5703125" style="2"/>
    <col min="14842" max="14842" width="11.42578125" style="2" customWidth="1"/>
    <col min="14843" max="14843" width="10.85546875" style="2" customWidth="1"/>
    <col min="14844" max="14844" width="9.5703125" style="2" customWidth="1"/>
    <col min="14845" max="14845" width="13" style="2" customWidth="1"/>
    <col min="14846" max="14847" width="8.7109375" style="2" customWidth="1"/>
    <col min="14848" max="14848" width="11.85546875" style="2" customWidth="1"/>
    <col min="14849" max="14849" width="8.7109375" style="2" customWidth="1"/>
    <col min="14850" max="14850" width="11.7109375" style="2" customWidth="1"/>
    <col min="14851" max="14851" width="11.140625" style="2" customWidth="1"/>
    <col min="14852" max="14852" width="9.85546875" style="2" customWidth="1"/>
    <col min="14853" max="14853" width="8.7109375" style="2" customWidth="1"/>
    <col min="14854" max="14860" width="9.85546875" style="2" customWidth="1"/>
    <col min="14861" max="14861" width="13.42578125" style="2" customWidth="1"/>
    <col min="14862" max="14866" width="10.140625" style="2" customWidth="1"/>
    <col min="14867" max="14867" width="19.5703125" style="2" customWidth="1"/>
    <col min="14868" max="14868" width="17.5703125" style="2" bestFit="1" customWidth="1"/>
    <col min="14869" max="14869" width="9.140625" style="2" customWidth="1"/>
    <col min="14870" max="14871" width="9.5703125" style="2" customWidth="1"/>
    <col min="14872" max="14872" width="14" style="2" customWidth="1"/>
    <col min="14873" max="14873" width="13.5703125" style="2" customWidth="1"/>
    <col min="14874" max="14874" width="10.5703125" style="2" customWidth="1"/>
    <col min="14875" max="14875" width="9.7109375" style="2" customWidth="1"/>
    <col min="14876" max="14876" width="9.42578125" style="2" customWidth="1"/>
    <col min="14877" max="14877" width="7.140625" style="2" customWidth="1"/>
    <col min="14878" max="14878" width="11" style="2" customWidth="1"/>
    <col min="14879" max="14879" width="13.42578125" style="2" customWidth="1"/>
    <col min="14880" max="14880" width="10.5703125" style="2" bestFit="1" customWidth="1"/>
    <col min="14881" max="14881" width="12" style="2" bestFit="1" customWidth="1"/>
    <col min="14882" max="14882" width="13.42578125" style="2" customWidth="1"/>
    <col min="14883" max="14883" width="10.42578125" style="2" customWidth="1"/>
    <col min="14884" max="14884" width="10.85546875" style="2" customWidth="1"/>
    <col min="14885" max="14885" width="12" style="2" customWidth="1"/>
    <col min="14886" max="14886" width="11.5703125" style="2" bestFit="1" customWidth="1"/>
    <col min="14887" max="14887" width="9.85546875" style="2" customWidth="1"/>
    <col min="14888" max="14888" width="13.140625" style="2" customWidth="1"/>
    <col min="14889" max="14889" width="13.5703125" style="2" customWidth="1"/>
    <col min="14890" max="15093" width="15.5703125" style="2"/>
    <col min="15094" max="15094" width="5.28515625" style="2" customWidth="1"/>
    <col min="15095" max="15095" width="34.42578125" style="2" customWidth="1"/>
    <col min="15096" max="15096" width="16.140625" style="2" customWidth="1"/>
    <col min="15097" max="15097" width="15.5703125" style="2"/>
    <col min="15098" max="15098" width="11.42578125" style="2" customWidth="1"/>
    <col min="15099" max="15099" width="10.85546875" style="2" customWidth="1"/>
    <col min="15100" max="15100" width="9.5703125" style="2" customWidth="1"/>
    <col min="15101" max="15101" width="13" style="2" customWidth="1"/>
    <col min="15102" max="15103" width="8.7109375" style="2" customWidth="1"/>
    <col min="15104" max="15104" width="11.85546875" style="2" customWidth="1"/>
    <col min="15105" max="15105" width="8.7109375" style="2" customWidth="1"/>
    <col min="15106" max="15106" width="11.7109375" style="2" customWidth="1"/>
    <col min="15107" max="15107" width="11.140625" style="2" customWidth="1"/>
    <col min="15108" max="15108" width="9.85546875" style="2" customWidth="1"/>
    <col min="15109" max="15109" width="8.7109375" style="2" customWidth="1"/>
    <col min="15110" max="15116" width="9.85546875" style="2" customWidth="1"/>
    <col min="15117" max="15117" width="13.42578125" style="2" customWidth="1"/>
    <col min="15118" max="15122" width="10.140625" style="2" customWidth="1"/>
    <col min="15123" max="15123" width="19.5703125" style="2" customWidth="1"/>
    <col min="15124" max="15124" width="17.5703125" style="2" bestFit="1" customWidth="1"/>
    <col min="15125" max="15125" width="9.140625" style="2" customWidth="1"/>
    <col min="15126" max="15127" width="9.5703125" style="2" customWidth="1"/>
    <col min="15128" max="15128" width="14" style="2" customWidth="1"/>
    <col min="15129" max="15129" width="13.5703125" style="2" customWidth="1"/>
    <col min="15130" max="15130" width="10.5703125" style="2" customWidth="1"/>
    <col min="15131" max="15131" width="9.7109375" style="2" customWidth="1"/>
    <col min="15132" max="15132" width="9.42578125" style="2" customWidth="1"/>
    <col min="15133" max="15133" width="7.140625" style="2" customWidth="1"/>
    <col min="15134" max="15134" width="11" style="2" customWidth="1"/>
    <col min="15135" max="15135" width="13.42578125" style="2" customWidth="1"/>
    <col min="15136" max="15136" width="10.5703125" style="2" bestFit="1" customWidth="1"/>
    <col min="15137" max="15137" width="12" style="2" bestFit="1" customWidth="1"/>
    <col min="15138" max="15138" width="13.42578125" style="2" customWidth="1"/>
    <col min="15139" max="15139" width="10.42578125" style="2" customWidth="1"/>
    <col min="15140" max="15140" width="10.85546875" style="2" customWidth="1"/>
    <col min="15141" max="15141" width="12" style="2" customWidth="1"/>
    <col min="15142" max="15142" width="11.5703125" style="2" bestFit="1" customWidth="1"/>
    <col min="15143" max="15143" width="9.85546875" style="2" customWidth="1"/>
    <col min="15144" max="15144" width="13.140625" style="2" customWidth="1"/>
    <col min="15145" max="15145" width="13.5703125" style="2" customWidth="1"/>
    <col min="15146" max="15349" width="15.5703125" style="2"/>
    <col min="15350" max="15350" width="5.28515625" style="2" customWidth="1"/>
    <col min="15351" max="15351" width="34.42578125" style="2" customWidth="1"/>
    <col min="15352" max="15352" width="16.140625" style="2" customWidth="1"/>
    <col min="15353" max="15353" width="15.5703125" style="2"/>
    <col min="15354" max="15354" width="11.42578125" style="2" customWidth="1"/>
    <col min="15355" max="15355" width="10.85546875" style="2" customWidth="1"/>
    <col min="15356" max="15356" width="9.5703125" style="2" customWidth="1"/>
    <col min="15357" max="15357" width="13" style="2" customWidth="1"/>
    <col min="15358" max="15359" width="8.7109375" style="2" customWidth="1"/>
    <col min="15360" max="15360" width="11.85546875" style="2" customWidth="1"/>
    <col min="15361" max="15361" width="8.7109375" style="2" customWidth="1"/>
    <col min="15362" max="15362" width="11.7109375" style="2" customWidth="1"/>
    <col min="15363" max="15363" width="11.140625" style="2" customWidth="1"/>
    <col min="15364" max="15364" width="9.85546875" style="2" customWidth="1"/>
    <col min="15365" max="15365" width="8.7109375" style="2" customWidth="1"/>
    <col min="15366" max="15372" width="9.85546875" style="2" customWidth="1"/>
    <col min="15373" max="15373" width="13.42578125" style="2" customWidth="1"/>
    <col min="15374" max="15378" width="10.140625" style="2" customWidth="1"/>
    <col min="15379" max="15379" width="19.5703125" style="2" customWidth="1"/>
    <col min="15380" max="15380" width="17.5703125" style="2" bestFit="1" customWidth="1"/>
    <col min="15381" max="15381" width="9.140625" style="2" customWidth="1"/>
    <col min="15382" max="15383" width="9.5703125" style="2" customWidth="1"/>
    <col min="15384" max="15384" width="14" style="2" customWidth="1"/>
    <col min="15385" max="15385" width="13.5703125" style="2" customWidth="1"/>
    <col min="15386" max="15386" width="10.5703125" style="2" customWidth="1"/>
    <col min="15387" max="15387" width="9.7109375" style="2" customWidth="1"/>
    <col min="15388" max="15388" width="9.42578125" style="2" customWidth="1"/>
    <col min="15389" max="15389" width="7.140625" style="2" customWidth="1"/>
    <col min="15390" max="15390" width="11" style="2" customWidth="1"/>
    <col min="15391" max="15391" width="13.42578125" style="2" customWidth="1"/>
    <col min="15392" max="15392" width="10.5703125" style="2" bestFit="1" customWidth="1"/>
    <col min="15393" max="15393" width="12" style="2" bestFit="1" customWidth="1"/>
    <col min="15394" max="15394" width="13.42578125" style="2" customWidth="1"/>
    <col min="15395" max="15395" width="10.42578125" style="2" customWidth="1"/>
    <col min="15396" max="15396" width="10.85546875" style="2" customWidth="1"/>
    <col min="15397" max="15397" width="12" style="2" customWidth="1"/>
    <col min="15398" max="15398" width="11.5703125" style="2" bestFit="1" customWidth="1"/>
    <col min="15399" max="15399" width="9.85546875" style="2" customWidth="1"/>
    <col min="15400" max="15400" width="13.140625" style="2" customWidth="1"/>
    <col min="15401" max="15401" width="13.5703125" style="2" customWidth="1"/>
    <col min="15402" max="15605" width="15.5703125" style="2"/>
    <col min="15606" max="15606" width="5.28515625" style="2" customWidth="1"/>
    <col min="15607" max="15607" width="34.42578125" style="2" customWidth="1"/>
    <col min="15608" max="15608" width="16.140625" style="2" customWidth="1"/>
    <col min="15609" max="15609" width="15.5703125" style="2"/>
    <col min="15610" max="15610" width="11.42578125" style="2" customWidth="1"/>
    <col min="15611" max="15611" width="10.85546875" style="2" customWidth="1"/>
    <col min="15612" max="15612" width="9.5703125" style="2" customWidth="1"/>
    <col min="15613" max="15613" width="13" style="2" customWidth="1"/>
    <col min="15614" max="15615" width="8.7109375" style="2" customWidth="1"/>
    <col min="15616" max="15616" width="11.85546875" style="2" customWidth="1"/>
    <col min="15617" max="15617" width="8.7109375" style="2" customWidth="1"/>
    <col min="15618" max="15618" width="11.7109375" style="2" customWidth="1"/>
    <col min="15619" max="15619" width="11.140625" style="2" customWidth="1"/>
    <col min="15620" max="15620" width="9.85546875" style="2" customWidth="1"/>
    <col min="15621" max="15621" width="8.7109375" style="2" customWidth="1"/>
    <col min="15622" max="15628" width="9.85546875" style="2" customWidth="1"/>
    <col min="15629" max="15629" width="13.42578125" style="2" customWidth="1"/>
    <col min="15630" max="15634" width="10.140625" style="2" customWidth="1"/>
    <col min="15635" max="15635" width="19.5703125" style="2" customWidth="1"/>
    <col min="15636" max="15636" width="17.5703125" style="2" bestFit="1" customWidth="1"/>
    <col min="15637" max="15637" width="9.140625" style="2" customWidth="1"/>
    <col min="15638" max="15639" width="9.5703125" style="2" customWidth="1"/>
    <col min="15640" max="15640" width="14" style="2" customWidth="1"/>
    <col min="15641" max="15641" width="13.5703125" style="2" customWidth="1"/>
    <col min="15642" max="15642" width="10.5703125" style="2" customWidth="1"/>
    <col min="15643" max="15643" width="9.7109375" style="2" customWidth="1"/>
    <col min="15644" max="15644" width="9.42578125" style="2" customWidth="1"/>
    <col min="15645" max="15645" width="7.140625" style="2" customWidth="1"/>
    <col min="15646" max="15646" width="11" style="2" customWidth="1"/>
    <col min="15647" max="15647" width="13.42578125" style="2" customWidth="1"/>
    <col min="15648" max="15648" width="10.5703125" style="2" bestFit="1" customWidth="1"/>
    <col min="15649" max="15649" width="12" style="2" bestFit="1" customWidth="1"/>
    <col min="15650" max="15650" width="13.42578125" style="2" customWidth="1"/>
    <col min="15651" max="15651" width="10.42578125" style="2" customWidth="1"/>
    <col min="15652" max="15652" width="10.85546875" style="2" customWidth="1"/>
    <col min="15653" max="15653" width="12" style="2" customWidth="1"/>
    <col min="15654" max="15654" width="11.5703125" style="2" bestFit="1" customWidth="1"/>
    <col min="15655" max="15655" width="9.85546875" style="2" customWidth="1"/>
    <col min="15656" max="15656" width="13.140625" style="2" customWidth="1"/>
    <col min="15657" max="15657" width="13.5703125" style="2" customWidth="1"/>
    <col min="15658" max="15861" width="15.5703125" style="2"/>
    <col min="15862" max="15862" width="5.28515625" style="2" customWidth="1"/>
    <col min="15863" max="15863" width="34.42578125" style="2" customWidth="1"/>
    <col min="15864" max="15864" width="16.140625" style="2" customWidth="1"/>
    <col min="15865" max="15865" width="15.5703125" style="2"/>
    <col min="15866" max="15866" width="11.42578125" style="2" customWidth="1"/>
    <col min="15867" max="15867" width="10.85546875" style="2" customWidth="1"/>
    <col min="15868" max="15868" width="9.5703125" style="2" customWidth="1"/>
    <col min="15869" max="15869" width="13" style="2" customWidth="1"/>
    <col min="15870" max="15871" width="8.7109375" style="2" customWidth="1"/>
    <col min="15872" max="15872" width="11.85546875" style="2" customWidth="1"/>
    <col min="15873" max="15873" width="8.7109375" style="2" customWidth="1"/>
    <col min="15874" max="15874" width="11.7109375" style="2" customWidth="1"/>
    <col min="15875" max="15875" width="11.140625" style="2" customWidth="1"/>
    <col min="15876" max="15876" width="9.85546875" style="2" customWidth="1"/>
    <col min="15877" max="15877" width="8.7109375" style="2" customWidth="1"/>
    <col min="15878" max="15884" width="9.85546875" style="2" customWidth="1"/>
    <col min="15885" max="15885" width="13.42578125" style="2" customWidth="1"/>
    <col min="15886" max="15890" width="10.140625" style="2" customWidth="1"/>
    <col min="15891" max="15891" width="19.5703125" style="2" customWidth="1"/>
    <col min="15892" max="15892" width="17.5703125" style="2" bestFit="1" customWidth="1"/>
    <col min="15893" max="15893" width="9.140625" style="2" customWidth="1"/>
    <col min="15894" max="15895" width="9.5703125" style="2" customWidth="1"/>
    <col min="15896" max="15896" width="14" style="2" customWidth="1"/>
    <col min="15897" max="15897" width="13.5703125" style="2" customWidth="1"/>
    <col min="15898" max="15898" width="10.5703125" style="2" customWidth="1"/>
    <col min="15899" max="15899" width="9.7109375" style="2" customWidth="1"/>
    <col min="15900" max="15900" width="9.42578125" style="2" customWidth="1"/>
    <col min="15901" max="15901" width="7.140625" style="2" customWidth="1"/>
    <col min="15902" max="15902" width="11" style="2" customWidth="1"/>
    <col min="15903" max="15903" width="13.42578125" style="2" customWidth="1"/>
    <col min="15904" max="15904" width="10.5703125" style="2" bestFit="1" customWidth="1"/>
    <col min="15905" max="15905" width="12" style="2" bestFit="1" customWidth="1"/>
    <col min="15906" max="15906" width="13.42578125" style="2" customWidth="1"/>
    <col min="15907" max="15907" width="10.42578125" style="2" customWidth="1"/>
    <col min="15908" max="15908" width="10.85546875" style="2" customWidth="1"/>
    <col min="15909" max="15909" width="12" style="2" customWidth="1"/>
    <col min="15910" max="15910" width="11.5703125" style="2" bestFit="1" customWidth="1"/>
    <col min="15911" max="15911" width="9.85546875" style="2" customWidth="1"/>
    <col min="15912" max="15912" width="13.140625" style="2" customWidth="1"/>
    <col min="15913" max="15913" width="13.5703125" style="2" customWidth="1"/>
    <col min="15914" max="16117" width="15.5703125" style="2"/>
    <col min="16118" max="16118" width="5.28515625" style="2" customWidth="1"/>
    <col min="16119" max="16119" width="34.42578125" style="2" customWidth="1"/>
    <col min="16120" max="16120" width="16.140625" style="2" customWidth="1"/>
    <col min="16121" max="16121" width="15.5703125" style="2"/>
    <col min="16122" max="16122" width="11.42578125" style="2" customWidth="1"/>
    <col min="16123" max="16123" width="10.85546875" style="2" customWidth="1"/>
    <col min="16124" max="16124" width="9.5703125" style="2" customWidth="1"/>
    <col min="16125" max="16125" width="13" style="2" customWidth="1"/>
    <col min="16126" max="16127" width="8.7109375" style="2" customWidth="1"/>
    <col min="16128" max="16128" width="11.85546875" style="2" customWidth="1"/>
    <col min="16129" max="16129" width="8.7109375" style="2" customWidth="1"/>
    <col min="16130" max="16130" width="11.7109375" style="2" customWidth="1"/>
    <col min="16131" max="16131" width="11.140625" style="2" customWidth="1"/>
    <col min="16132" max="16132" width="9.85546875" style="2" customWidth="1"/>
    <col min="16133" max="16133" width="8.7109375" style="2" customWidth="1"/>
    <col min="16134" max="16140" width="9.85546875" style="2" customWidth="1"/>
    <col min="16141" max="16141" width="13.42578125" style="2" customWidth="1"/>
    <col min="16142" max="16146" width="10.140625" style="2" customWidth="1"/>
    <col min="16147" max="16147" width="19.5703125" style="2" customWidth="1"/>
    <col min="16148" max="16148" width="17.5703125" style="2" bestFit="1" customWidth="1"/>
    <col min="16149" max="16149" width="9.140625" style="2" customWidth="1"/>
    <col min="16150" max="16151" width="9.5703125" style="2" customWidth="1"/>
    <col min="16152" max="16152" width="14" style="2" customWidth="1"/>
    <col min="16153" max="16153" width="13.5703125" style="2" customWidth="1"/>
    <col min="16154" max="16154" width="10.5703125" style="2" customWidth="1"/>
    <col min="16155" max="16155" width="9.7109375" style="2" customWidth="1"/>
    <col min="16156" max="16156" width="9.42578125" style="2" customWidth="1"/>
    <col min="16157" max="16157" width="7.140625" style="2" customWidth="1"/>
    <col min="16158" max="16158" width="11" style="2" customWidth="1"/>
    <col min="16159" max="16159" width="13.42578125" style="2" customWidth="1"/>
    <col min="16160" max="16160" width="10.5703125" style="2" bestFit="1" customWidth="1"/>
    <col min="16161" max="16161" width="12" style="2" bestFit="1" customWidth="1"/>
    <col min="16162" max="16162" width="13.42578125" style="2" customWidth="1"/>
    <col min="16163" max="16163" width="10.42578125" style="2" customWidth="1"/>
    <col min="16164" max="16164" width="10.85546875" style="2" customWidth="1"/>
    <col min="16165" max="16165" width="12" style="2" customWidth="1"/>
    <col min="16166" max="16166" width="11.5703125" style="2" bestFit="1" customWidth="1"/>
    <col min="16167" max="16167" width="9.85546875" style="2" customWidth="1"/>
    <col min="16168" max="16168" width="13.140625" style="2" customWidth="1"/>
    <col min="16169" max="16169" width="13.5703125" style="2" customWidth="1"/>
    <col min="16170" max="16384" width="15.5703125" style="2"/>
  </cols>
  <sheetData>
    <row r="1" spans="1:244" ht="21" customHeight="1" x14ac:dyDescent="0.2"/>
    <row r="2" spans="1:244" ht="41.25" customHeight="1" x14ac:dyDescent="0.55000000000000004">
      <c r="A2" s="2" t="s">
        <v>1</v>
      </c>
      <c r="B2" s="109" t="s">
        <v>0</v>
      </c>
    </row>
    <row r="3" spans="1:244" ht="36.75" customHeight="1" x14ac:dyDescent="0.55000000000000004">
      <c r="B3" s="109" t="s">
        <v>105</v>
      </c>
    </row>
    <row r="4" spans="1:244" s="11" customFormat="1" ht="21" customHeight="1" x14ac:dyDescent="0.2">
      <c r="A4" s="133" t="s">
        <v>124</v>
      </c>
      <c r="B4" s="123"/>
      <c r="C4" s="123">
        <v>1</v>
      </c>
      <c r="D4" s="123">
        <v>2</v>
      </c>
      <c r="E4" s="123">
        <v>3</v>
      </c>
      <c r="F4" s="123">
        <v>4</v>
      </c>
      <c r="G4" s="123">
        <v>5</v>
      </c>
      <c r="H4" s="123">
        <v>6</v>
      </c>
      <c r="I4" s="123">
        <v>7</v>
      </c>
      <c r="J4" s="123">
        <v>8</v>
      </c>
      <c r="K4" s="123">
        <v>9</v>
      </c>
      <c r="L4" s="123">
        <v>10</v>
      </c>
      <c r="M4" s="123">
        <v>11</v>
      </c>
      <c r="N4" s="123">
        <v>12</v>
      </c>
      <c r="O4" s="123">
        <v>13</v>
      </c>
      <c r="P4" s="123">
        <v>14</v>
      </c>
      <c r="Q4" s="123">
        <v>15</v>
      </c>
      <c r="R4" s="123">
        <v>16</v>
      </c>
      <c r="S4" s="123">
        <v>17</v>
      </c>
      <c r="T4" s="123">
        <v>18</v>
      </c>
      <c r="U4" s="123">
        <v>19</v>
      </c>
      <c r="V4" s="123">
        <v>20</v>
      </c>
      <c r="W4" s="123">
        <v>21</v>
      </c>
      <c r="X4" s="123">
        <v>22</v>
      </c>
      <c r="Y4" s="123">
        <v>23</v>
      </c>
      <c r="Z4" s="123">
        <v>24</v>
      </c>
      <c r="AA4" s="123">
        <v>25</v>
      </c>
      <c r="AB4" s="123">
        <v>26</v>
      </c>
      <c r="AC4" s="123">
        <v>27</v>
      </c>
      <c r="AD4" s="123">
        <v>28</v>
      </c>
      <c r="AE4" s="123">
        <v>29</v>
      </c>
      <c r="AF4" s="123">
        <v>30</v>
      </c>
      <c r="AG4" s="123">
        <v>31</v>
      </c>
      <c r="AH4" s="123">
        <v>32</v>
      </c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03"/>
    </row>
    <row r="5" spans="1:244" s="106" customFormat="1" ht="102" customHeight="1" x14ac:dyDescent="0.2">
      <c r="A5" s="134"/>
      <c r="B5" s="110" t="s">
        <v>4</v>
      </c>
      <c r="C5" s="111" t="s">
        <v>5</v>
      </c>
      <c r="D5" s="111" t="s">
        <v>6</v>
      </c>
      <c r="E5" s="111" t="s">
        <v>7</v>
      </c>
      <c r="F5" s="112" t="s">
        <v>8</v>
      </c>
      <c r="G5" s="113" t="s">
        <v>9</v>
      </c>
      <c r="H5" s="113" t="s">
        <v>10</v>
      </c>
      <c r="I5" s="113" t="s">
        <v>11</v>
      </c>
      <c r="J5" s="113" t="s">
        <v>12</v>
      </c>
      <c r="K5" s="113" t="s">
        <v>13</v>
      </c>
      <c r="L5" s="113" t="s">
        <v>14</v>
      </c>
      <c r="M5" s="113" t="s">
        <v>15</v>
      </c>
      <c r="N5" s="113" t="s">
        <v>16</v>
      </c>
      <c r="O5" s="113" t="s">
        <v>17</v>
      </c>
      <c r="P5" s="113" t="s">
        <v>18</v>
      </c>
      <c r="Q5" s="113" t="s">
        <v>19</v>
      </c>
      <c r="R5" s="113" t="s">
        <v>20</v>
      </c>
      <c r="S5" s="114" t="s">
        <v>21</v>
      </c>
      <c r="T5" s="114" t="s">
        <v>22</v>
      </c>
      <c r="U5" s="114" t="s">
        <v>23</v>
      </c>
      <c r="V5" s="114" t="s">
        <v>24</v>
      </c>
      <c r="W5" s="113" t="s">
        <v>25</v>
      </c>
      <c r="X5" s="113" t="s">
        <v>26</v>
      </c>
      <c r="Y5" s="113" t="s">
        <v>27</v>
      </c>
      <c r="Z5" s="113" t="s">
        <v>28</v>
      </c>
      <c r="AA5" s="113" t="s">
        <v>29</v>
      </c>
      <c r="AB5" s="113" t="s">
        <v>30</v>
      </c>
      <c r="AC5" s="113" t="s">
        <v>31</v>
      </c>
      <c r="AD5" s="113" t="s">
        <v>32</v>
      </c>
      <c r="AE5" s="113" t="s">
        <v>33</v>
      </c>
      <c r="AF5" s="113" t="s">
        <v>34</v>
      </c>
      <c r="AG5" s="115" t="s">
        <v>35</v>
      </c>
      <c r="AH5" s="116" t="s">
        <v>36</v>
      </c>
      <c r="AI5" s="116" t="s">
        <v>37</v>
      </c>
      <c r="AJ5" s="117" t="s">
        <v>38</v>
      </c>
      <c r="AK5" s="117" t="s">
        <v>39</v>
      </c>
      <c r="AL5" s="117" t="s">
        <v>40</v>
      </c>
      <c r="AM5" s="117" t="s">
        <v>41</v>
      </c>
      <c r="AN5" s="117" t="s">
        <v>42</v>
      </c>
      <c r="AO5" s="117" t="s">
        <v>43</v>
      </c>
      <c r="AP5" s="117" t="s">
        <v>44</v>
      </c>
      <c r="AQ5" s="118" t="s">
        <v>45</v>
      </c>
      <c r="AR5" s="119" t="s">
        <v>46</v>
      </c>
      <c r="AS5" s="120" t="s">
        <v>47</v>
      </c>
      <c r="AT5" s="120" t="s">
        <v>48</v>
      </c>
      <c r="AU5" s="120" t="s">
        <v>49</v>
      </c>
      <c r="AV5" s="121" t="s">
        <v>2</v>
      </c>
      <c r="AW5" s="122" t="s">
        <v>3</v>
      </c>
    </row>
    <row r="6" spans="1:244" ht="13.5" customHeight="1" x14ac:dyDescent="0.25">
      <c r="A6" s="49">
        <v>1</v>
      </c>
      <c r="B6" s="18" t="s">
        <v>50</v>
      </c>
      <c r="C6" s="50">
        <v>922.53556009861609</v>
      </c>
      <c r="D6" s="50"/>
      <c r="E6" s="50"/>
      <c r="F6" s="50">
        <v>1324.7845562038428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>
        <v>294.61401779467565</v>
      </c>
      <c r="X6" s="50"/>
      <c r="Y6" s="50"/>
      <c r="Z6" s="50"/>
      <c r="AA6" s="50"/>
      <c r="AB6" s="50"/>
      <c r="AC6" s="50"/>
      <c r="AD6" s="50"/>
      <c r="AE6" s="50">
        <v>81.812048922920567</v>
      </c>
      <c r="AF6" s="50">
        <v>0.16477282560681109</v>
      </c>
      <c r="AG6" s="50">
        <v>1.0677459771309758E-2</v>
      </c>
      <c r="AH6" s="50"/>
      <c r="AI6" s="51">
        <f t="shared" ref="AI6:AI53" si="0">SUM(C6:AH6)</f>
        <v>2623.9216333054324</v>
      </c>
      <c r="AJ6" s="50">
        <v>5359.5598013321387</v>
      </c>
      <c r="AK6" s="50"/>
      <c r="AL6" s="50"/>
      <c r="AM6" s="50"/>
      <c r="AN6" s="50"/>
      <c r="AO6" s="52">
        <f t="shared" ref="AO6:AO53" si="1">AN6+AM6+AJ6</f>
        <v>5359.5598013321387</v>
      </c>
      <c r="AP6" s="50"/>
      <c r="AQ6" s="50"/>
      <c r="AR6" s="50"/>
      <c r="AS6" s="102">
        <f>AP6+AQ6+AR6</f>
        <v>0</v>
      </c>
      <c r="AT6" s="104">
        <v>0.47805071487405371</v>
      </c>
      <c r="AU6" s="104">
        <v>0</v>
      </c>
      <c r="AV6" s="105">
        <f t="shared" ref="AV6:AV53" si="2">AT6+AU6</f>
        <v>0.47805071487405371</v>
      </c>
      <c r="AW6" s="102">
        <f t="shared" ref="AW6:AW53" si="3">AV6+AS6+AO6+AI6</f>
        <v>7983.959485352445</v>
      </c>
    </row>
    <row r="7" spans="1:244" ht="13.5" customHeight="1" x14ac:dyDescent="0.25">
      <c r="A7" s="49">
        <v>2</v>
      </c>
      <c r="B7" s="18" t="s">
        <v>51</v>
      </c>
      <c r="C7" s="50">
        <v>118.45103886369282</v>
      </c>
      <c r="D7" s="50"/>
      <c r="E7" s="50"/>
      <c r="F7" s="50">
        <v>215.06617586135889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>
        <v>199.60596514077983</v>
      </c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>
        <v>3.067605109882789</v>
      </c>
      <c r="AI7" s="51">
        <f t="shared" si="0"/>
        <v>536.19078497571434</v>
      </c>
      <c r="AJ7" s="50">
        <v>784.29231668116938</v>
      </c>
      <c r="AK7" s="50"/>
      <c r="AL7" s="50"/>
      <c r="AM7" s="50"/>
      <c r="AN7" s="50"/>
      <c r="AO7" s="52">
        <f t="shared" si="1"/>
        <v>784.29231668116938</v>
      </c>
      <c r="AP7" s="50"/>
      <c r="AQ7" s="50"/>
      <c r="AR7" s="50"/>
      <c r="AS7" s="102">
        <f t="shared" ref="AS7:AS53" si="4">AP7+AQ7+AR7</f>
        <v>0</v>
      </c>
      <c r="AT7" s="50">
        <v>773.78962044505522</v>
      </c>
      <c r="AU7" s="50">
        <v>0</v>
      </c>
      <c r="AV7" s="53">
        <f t="shared" si="2"/>
        <v>773.78962044505522</v>
      </c>
      <c r="AW7" s="52">
        <f t="shared" si="3"/>
        <v>2094.2727221019391</v>
      </c>
    </row>
    <row r="8" spans="1:244" ht="13.5" customHeight="1" x14ac:dyDescent="0.25">
      <c r="A8" s="49">
        <v>3</v>
      </c>
      <c r="B8" s="21" t="s">
        <v>52</v>
      </c>
      <c r="C8" s="50">
        <v>0</v>
      </c>
      <c r="D8" s="54"/>
      <c r="E8" s="54"/>
      <c r="F8" s="50">
        <v>1134.6379386177071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>
        <v>181.38814533290503</v>
      </c>
      <c r="X8" s="50"/>
      <c r="Y8" s="50"/>
      <c r="Z8" s="50"/>
      <c r="AA8" s="50"/>
      <c r="AB8" s="50"/>
      <c r="AC8" s="50"/>
      <c r="AD8" s="50"/>
      <c r="AE8" s="54"/>
      <c r="AF8" s="54"/>
      <c r="AG8" s="54"/>
      <c r="AH8" s="54">
        <v>1.2781687957844958</v>
      </c>
      <c r="AI8" s="51">
        <f t="shared" si="0"/>
        <v>1317.3042527463965</v>
      </c>
      <c r="AJ8" s="50">
        <v>1779.2090971512473</v>
      </c>
      <c r="AK8" s="50"/>
      <c r="AL8" s="50"/>
      <c r="AM8" s="50"/>
      <c r="AN8" s="50"/>
      <c r="AO8" s="52">
        <f t="shared" si="1"/>
        <v>1779.2090971512473</v>
      </c>
      <c r="AP8" s="50"/>
      <c r="AQ8" s="50"/>
      <c r="AR8" s="50"/>
      <c r="AS8" s="102">
        <f t="shared" si="4"/>
        <v>0</v>
      </c>
      <c r="AT8" s="50">
        <v>759.38678702824063</v>
      </c>
      <c r="AU8" s="50">
        <v>0</v>
      </c>
      <c r="AV8" s="53">
        <f t="shared" si="2"/>
        <v>759.38678702824063</v>
      </c>
      <c r="AW8" s="52">
        <f t="shared" si="3"/>
        <v>3855.9001369258849</v>
      </c>
    </row>
    <row r="9" spans="1:244" ht="13.5" customHeight="1" x14ac:dyDescent="0.25">
      <c r="A9" s="49">
        <v>4</v>
      </c>
      <c r="B9" s="21" t="s">
        <v>53</v>
      </c>
      <c r="C9" s="50">
        <v>121.65133498561991</v>
      </c>
      <c r="D9" s="54"/>
      <c r="E9" s="54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>
        <v>97.162010719614784</v>
      </c>
      <c r="X9" s="50"/>
      <c r="Y9" s="50"/>
      <c r="Z9" s="50"/>
      <c r="AA9" s="50"/>
      <c r="AB9" s="50"/>
      <c r="AC9" s="50"/>
      <c r="AD9" s="50"/>
      <c r="AE9" s="50">
        <v>36.679528239889201</v>
      </c>
      <c r="AF9" s="54"/>
      <c r="AG9" s="54"/>
      <c r="AH9" s="54"/>
      <c r="AI9" s="51">
        <f t="shared" si="0"/>
        <v>255.4928739451239</v>
      </c>
      <c r="AJ9" s="50">
        <v>755.41438531306028</v>
      </c>
      <c r="AK9" s="50"/>
      <c r="AL9" s="50"/>
      <c r="AM9" s="50"/>
      <c r="AN9" s="50"/>
      <c r="AO9" s="52">
        <f t="shared" si="1"/>
        <v>755.41438531306028</v>
      </c>
      <c r="AP9" s="50"/>
      <c r="AQ9" s="50">
        <v>-777.27</v>
      </c>
      <c r="AR9" s="50"/>
      <c r="AS9" s="102">
        <f t="shared" si="4"/>
        <v>-777.27</v>
      </c>
      <c r="AT9" s="50">
        <v>1618.7622906269105</v>
      </c>
      <c r="AU9" s="50">
        <v>0</v>
      </c>
      <c r="AV9" s="53">
        <f t="shared" si="2"/>
        <v>1618.7622906269105</v>
      </c>
      <c r="AW9" s="52">
        <f t="shared" si="3"/>
        <v>1852.3995498850945</v>
      </c>
    </row>
    <row r="10" spans="1:244" ht="13.5" customHeight="1" x14ac:dyDescent="0.25">
      <c r="A10" s="49">
        <v>5</v>
      </c>
      <c r="B10" s="21" t="s">
        <v>54</v>
      </c>
      <c r="C10" s="50">
        <v>169.2237165503501</v>
      </c>
      <c r="D10" s="54"/>
      <c r="E10" s="54"/>
      <c r="F10" s="50">
        <v>107.53308793067944</v>
      </c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>
        <v>128.026901249627</v>
      </c>
      <c r="X10" s="50"/>
      <c r="Y10" s="50"/>
      <c r="Z10" s="50"/>
      <c r="AA10" s="50"/>
      <c r="AB10" s="50"/>
      <c r="AC10" s="50"/>
      <c r="AD10" s="50"/>
      <c r="AE10" s="54"/>
      <c r="AF10" s="54"/>
      <c r="AG10" s="54"/>
      <c r="AH10" s="54">
        <v>3.323238869039689</v>
      </c>
      <c r="AI10" s="51">
        <f t="shared" si="0"/>
        <v>408.10694459969631</v>
      </c>
      <c r="AJ10" s="50">
        <v>1393.3543332732597</v>
      </c>
      <c r="AK10" s="50"/>
      <c r="AL10" s="50"/>
      <c r="AM10" s="50"/>
      <c r="AN10" s="50"/>
      <c r="AO10" s="52">
        <f t="shared" si="1"/>
        <v>1393.3543332732597</v>
      </c>
      <c r="AP10" s="50"/>
      <c r="AQ10" s="50"/>
      <c r="AR10" s="50"/>
      <c r="AS10" s="102">
        <f t="shared" si="4"/>
        <v>0</v>
      </c>
      <c r="AT10" s="50">
        <v>19.82227552759009</v>
      </c>
      <c r="AU10" s="50">
        <v>0</v>
      </c>
      <c r="AV10" s="53">
        <f t="shared" si="2"/>
        <v>19.82227552759009</v>
      </c>
      <c r="AW10" s="52">
        <f t="shared" si="3"/>
        <v>1821.2835534005462</v>
      </c>
    </row>
    <row r="11" spans="1:244" ht="13.5" customHeight="1" x14ac:dyDescent="0.25">
      <c r="A11" s="49">
        <v>6</v>
      </c>
      <c r="B11" s="21" t="s">
        <v>55</v>
      </c>
      <c r="C11" s="50"/>
      <c r="D11" s="54"/>
      <c r="E11" s="54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4"/>
      <c r="AF11" s="54"/>
      <c r="AG11" s="54"/>
      <c r="AH11" s="54"/>
      <c r="AI11" s="51">
        <f t="shared" si="0"/>
        <v>0</v>
      </c>
      <c r="AJ11" s="50">
        <v>2386.6695780616374</v>
      </c>
      <c r="AK11" s="50"/>
      <c r="AL11" s="50"/>
      <c r="AM11" s="50"/>
      <c r="AN11" s="50"/>
      <c r="AO11" s="52">
        <f t="shared" si="1"/>
        <v>2386.6695780616374</v>
      </c>
      <c r="AP11" s="50">
        <v>8.8815437860896314</v>
      </c>
      <c r="AQ11" s="50"/>
      <c r="AR11" s="50"/>
      <c r="AS11" s="102">
        <f t="shared" si="4"/>
        <v>8.8815437860896314</v>
      </c>
      <c r="AT11" s="50">
        <v>0.6124988279395478</v>
      </c>
      <c r="AU11" s="50">
        <v>0</v>
      </c>
      <c r="AV11" s="53">
        <f t="shared" si="2"/>
        <v>0.6124988279395478</v>
      </c>
      <c r="AW11" s="52">
        <f t="shared" si="3"/>
        <v>2396.1636206756666</v>
      </c>
    </row>
    <row r="12" spans="1:244" ht="13.5" customHeight="1" x14ac:dyDescent="0.25">
      <c r="A12" s="49">
        <v>7</v>
      </c>
      <c r="B12" s="21" t="s">
        <v>56</v>
      </c>
      <c r="C12" s="50">
        <v>153</v>
      </c>
      <c r="D12" s="54"/>
      <c r="E12" s="54"/>
      <c r="F12" s="50"/>
      <c r="G12" s="55">
        <v>20</v>
      </c>
      <c r="H12" s="50">
        <v>139.16868693284553</v>
      </c>
      <c r="I12" s="55"/>
      <c r="J12" s="55"/>
      <c r="K12" s="55"/>
      <c r="L12" s="55"/>
      <c r="M12" s="50"/>
      <c r="N12" s="55"/>
      <c r="O12" s="50"/>
      <c r="P12" s="55"/>
      <c r="Q12" s="55">
        <v>2661.8748869236933</v>
      </c>
      <c r="R12" s="55"/>
      <c r="S12" s="50"/>
      <c r="T12" s="50"/>
      <c r="U12" s="50"/>
      <c r="V12" s="50"/>
      <c r="W12" s="55"/>
      <c r="X12" s="55"/>
      <c r="Y12" s="55"/>
      <c r="Z12" s="55"/>
      <c r="AA12" s="55"/>
      <c r="AB12" s="55"/>
      <c r="AC12" s="55"/>
      <c r="AD12" s="55"/>
      <c r="AE12" s="54"/>
      <c r="AF12" s="54"/>
      <c r="AG12" s="54"/>
      <c r="AH12" s="54"/>
      <c r="AI12" s="51">
        <f t="shared" si="0"/>
        <v>2974.0435738565388</v>
      </c>
      <c r="AJ12" s="50">
        <v>1874.0972507110785</v>
      </c>
      <c r="AK12" s="50"/>
      <c r="AL12" s="50"/>
      <c r="AM12" s="50"/>
      <c r="AN12" s="50"/>
      <c r="AO12" s="52">
        <f t="shared" si="1"/>
        <v>1874.0972507110785</v>
      </c>
      <c r="AP12" s="50"/>
      <c r="AQ12" s="50"/>
      <c r="AR12" s="50"/>
      <c r="AS12" s="102">
        <f t="shared" si="4"/>
        <v>0</v>
      </c>
      <c r="AT12" s="50">
        <v>192.83467169353017</v>
      </c>
      <c r="AU12" s="50">
        <v>0</v>
      </c>
      <c r="AV12" s="53">
        <f t="shared" si="2"/>
        <v>192.83467169353017</v>
      </c>
      <c r="AW12" s="52">
        <f t="shared" si="3"/>
        <v>5040.9754962611478</v>
      </c>
    </row>
    <row r="13" spans="1:244" ht="13.5" customHeight="1" x14ac:dyDescent="0.25">
      <c r="A13" s="49">
        <v>8</v>
      </c>
      <c r="B13" s="21" t="s">
        <v>57</v>
      </c>
      <c r="C13" s="50"/>
      <c r="D13" s="54"/>
      <c r="E13" s="54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>
        <v>49.941672909339367</v>
      </c>
      <c r="X13" s="50"/>
      <c r="Y13" s="50"/>
      <c r="Z13" s="50"/>
      <c r="AA13" s="50"/>
      <c r="AB13" s="50"/>
      <c r="AC13" s="50"/>
      <c r="AD13" s="50"/>
      <c r="AE13" s="54"/>
      <c r="AF13" s="54"/>
      <c r="AG13" s="54"/>
      <c r="AH13" s="54"/>
      <c r="AI13" s="51">
        <f t="shared" si="0"/>
        <v>49.941672909339367</v>
      </c>
      <c r="AJ13" s="50">
        <v>341.80396338723557</v>
      </c>
      <c r="AK13" s="50"/>
      <c r="AL13" s="50"/>
      <c r="AM13" s="50"/>
      <c r="AN13" s="50"/>
      <c r="AO13" s="52">
        <f t="shared" si="1"/>
        <v>341.80396338723557</v>
      </c>
      <c r="AP13" s="50"/>
      <c r="AQ13" s="50"/>
      <c r="AR13" s="50"/>
      <c r="AS13" s="102">
        <f t="shared" si="4"/>
        <v>0</v>
      </c>
      <c r="AT13" s="50">
        <v>0</v>
      </c>
      <c r="AU13" s="50">
        <v>0</v>
      </c>
      <c r="AV13" s="53">
        <f t="shared" si="2"/>
        <v>0</v>
      </c>
      <c r="AW13" s="52">
        <f t="shared" si="3"/>
        <v>391.74563629657496</v>
      </c>
    </row>
    <row r="14" spans="1:244" ht="13.5" customHeight="1" x14ac:dyDescent="0.25">
      <c r="A14" s="49">
        <v>9</v>
      </c>
      <c r="B14" s="21" t="s">
        <v>58</v>
      </c>
      <c r="C14" s="50"/>
      <c r="D14" s="54"/>
      <c r="E14" s="54"/>
      <c r="F14" s="50"/>
      <c r="G14" s="50"/>
      <c r="H14" s="50"/>
      <c r="I14" s="50"/>
      <c r="J14" s="50">
        <v>386.74031031987397</v>
      </c>
      <c r="K14" s="50">
        <v>679.5526934286263</v>
      </c>
      <c r="L14" s="50"/>
      <c r="M14" s="50">
        <v>393.319743575735</v>
      </c>
      <c r="N14" s="50"/>
      <c r="O14" s="50"/>
      <c r="P14" s="50"/>
      <c r="Q14" s="50">
        <v>69.570910063820662</v>
      </c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4"/>
      <c r="AF14" s="54"/>
      <c r="AG14" s="54"/>
      <c r="AH14" s="54"/>
      <c r="AI14" s="51">
        <f t="shared" si="0"/>
        <v>1529.183657388056</v>
      </c>
      <c r="AJ14" s="56"/>
      <c r="AK14" s="50"/>
      <c r="AL14" s="50"/>
      <c r="AM14" s="50"/>
      <c r="AN14" s="50"/>
      <c r="AO14" s="52">
        <f t="shared" si="1"/>
        <v>0</v>
      </c>
      <c r="AP14" s="50"/>
      <c r="AQ14" s="50">
        <v>46.35</v>
      </c>
      <c r="AR14" s="50"/>
      <c r="AS14" s="102">
        <f t="shared" si="4"/>
        <v>46.35</v>
      </c>
      <c r="AT14" s="50">
        <v>213.1698516082896</v>
      </c>
      <c r="AU14" s="50">
        <v>0</v>
      </c>
      <c r="AV14" s="53">
        <f t="shared" si="2"/>
        <v>213.1698516082896</v>
      </c>
      <c r="AW14" s="52">
        <f t="shared" si="3"/>
        <v>1788.7035089963456</v>
      </c>
    </row>
    <row r="15" spans="1:244" ht="13.5" customHeight="1" x14ac:dyDescent="0.25">
      <c r="A15" s="49">
        <v>10</v>
      </c>
      <c r="B15" s="18" t="s">
        <v>59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>
        <v>4020.14</v>
      </c>
      <c r="N15" s="50"/>
      <c r="O15" s="50"/>
      <c r="P15" s="50"/>
      <c r="Q15" s="50">
        <v>4760.527785580065</v>
      </c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>
        <f t="shared" si="0"/>
        <v>8780.6677855800644</v>
      </c>
      <c r="AJ15" s="50">
        <f>1118.59035914568-140.14</f>
        <v>978.45035914567995</v>
      </c>
      <c r="AK15" s="50"/>
      <c r="AL15" s="50"/>
      <c r="AM15" s="55"/>
      <c r="AN15" s="50"/>
      <c r="AO15" s="52">
        <f t="shared" si="1"/>
        <v>978.45035914567995</v>
      </c>
      <c r="AP15" s="50"/>
      <c r="AQ15" s="50"/>
      <c r="AR15" s="50"/>
      <c r="AS15" s="102">
        <f t="shared" si="4"/>
        <v>0</v>
      </c>
      <c r="AT15" s="50">
        <v>1348.6051357471817</v>
      </c>
      <c r="AU15" s="50">
        <v>0</v>
      </c>
      <c r="AV15" s="53">
        <f t="shared" si="2"/>
        <v>1348.6051357471817</v>
      </c>
      <c r="AW15" s="52">
        <f t="shared" si="3"/>
        <v>11107.723280472926</v>
      </c>
      <c r="AX15" s="24"/>
      <c r="AZ15" s="24"/>
      <c r="BB15" s="24"/>
      <c r="BD15" s="24"/>
      <c r="BF15" s="24"/>
      <c r="BH15" s="24"/>
      <c r="BJ15" s="24"/>
      <c r="BL15" s="24"/>
      <c r="BN15" s="24"/>
      <c r="BP15" s="24"/>
      <c r="BR15" s="24"/>
      <c r="BT15" s="24"/>
      <c r="BV15" s="24"/>
      <c r="BX15" s="24"/>
      <c r="BZ15" s="24"/>
      <c r="CB15" s="24"/>
      <c r="CD15" s="24"/>
      <c r="CF15" s="24"/>
      <c r="CH15" s="24"/>
      <c r="CJ15" s="24"/>
      <c r="CL15" s="24"/>
      <c r="CN15" s="24"/>
      <c r="CP15" s="24"/>
      <c r="CR15" s="24"/>
      <c r="CT15" s="24"/>
      <c r="CV15" s="24"/>
      <c r="CX15" s="24"/>
      <c r="CZ15" s="24"/>
      <c r="DB15" s="24"/>
      <c r="DD15" s="24"/>
      <c r="DF15" s="24"/>
      <c r="DH15" s="24"/>
      <c r="DJ15" s="24"/>
      <c r="DL15" s="24"/>
      <c r="DN15" s="24"/>
      <c r="DP15" s="24"/>
      <c r="DR15" s="24"/>
      <c r="DT15" s="24"/>
      <c r="DV15" s="24"/>
      <c r="DX15" s="24"/>
      <c r="DZ15" s="24"/>
      <c r="EB15" s="24"/>
      <c r="ED15" s="24"/>
      <c r="EF15" s="24"/>
      <c r="EH15" s="24"/>
      <c r="EJ15" s="24"/>
      <c r="EL15" s="24"/>
      <c r="EN15" s="24"/>
      <c r="EP15" s="24"/>
      <c r="ER15" s="24"/>
      <c r="ET15" s="24"/>
      <c r="EV15" s="24"/>
      <c r="EX15" s="24"/>
      <c r="EZ15" s="24"/>
      <c r="FB15" s="24"/>
      <c r="FD15" s="24"/>
      <c r="FF15" s="24"/>
      <c r="FH15" s="24"/>
      <c r="FJ15" s="24"/>
      <c r="FL15" s="24"/>
      <c r="FN15" s="24"/>
      <c r="FP15" s="24"/>
      <c r="FR15" s="24"/>
      <c r="FT15" s="24"/>
      <c r="FV15" s="24"/>
      <c r="FX15" s="24"/>
      <c r="FZ15" s="24"/>
      <c r="GB15" s="24"/>
      <c r="GD15" s="24"/>
      <c r="GF15" s="24"/>
      <c r="GH15" s="24"/>
      <c r="GJ15" s="24"/>
      <c r="GL15" s="24"/>
      <c r="GN15" s="24"/>
      <c r="GP15" s="24"/>
      <c r="GR15" s="24"/>
      <c r="GT15" s="24"/>
      <c r="GV15" s="24"/>
      <c r="GX15" s="24"/>
      <c r="GZ15" s="24"/>
      <c r="HB15" s="24"/>
      <c r="HD15" s="24"/>
      <c r="HF15" s="24"/>
      <c r="HH15" s="24"/>
      <c r="HJ15" s="24"/>
      <c r="HL15" s="24"/>
      <c r="HN15" s="24"/>
      <c r="HP15" s="24"/>
      <c r="HR15" s="24"/>
      <c r="HT15" s="24"/>
      <c r="HV15" s="24"/>
      <c r="HX15" s="24"/>
      <c r="HZ15" s="24"/>
      <c r="IB15" s="24"/>
      <c r="ID15" s="24"/>
      <c r="IF15" s="24"/>
      <c r="IH15" s="24"/>
      <c r="IJ15" s="24"/>
    </row>
    <row r="16" spans="1:244" ht="13.5" customHeight="1" x14ac:dyDescent="0.25">
      <c r="A16" s="49">
        <v>11</v>
      </c>
      <c r="B16" s="21" t="s">
        <v>60</v>
      </c>
      <c r="C16" s="50"/>
      <c r="D16" s="54"/>
      <c r="E16" s="54"/>
      <c r="F16" s="50"/>
      <c r="G16" s="50"/>
      <c r="H16" s="50"/>
      <c r="I16" s="50"/>
      <c r="J16" s="50">
        <v>170.28185518499717</v>
      </c>
      <c r="K16" s="69">
        <v>880.92567335715648</v>
      </c>
      <c r="L16" s="69"/>
      <c r="M16" s="69">
        <v>216.86073050433288</v>
      </c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4"/>
      <c r="AF16" s="54"/>
      <c r="AG16" s="54"/>
      <c r="AH16" s="54"/>
      <c r="AI16" s="51">
        <f t="shared" si="0"/>
        <v>1268.0682590464864</v>
      </c>
      <c r="AJ16" s="56"/>
      <c r="AK16" s="50"/>
      <c r="AL16" s="50"/>
      <c r="AM16" s="50"/>
      <c r="AN16" s="50"/>
      <c r="AO16" s="52">
        <f t="shared" si="1"/>
        <v>0</v>
      </c>
      <c r="AP16" s="50"/>
      <c r="AQ16" s="50"/>
      <c r="AR16" s="50"/>
      <c r="AS16" s="102">
        <f t="shared" si="4"/>
        <v>0</v>
      </c>
      <c r="AT16" s="56">
        <v>1712.7806148124096</v>
      </c>
      <c r="AU16" s="50">
        <v>0</v>
      </c>
      <c r="AV16" s="53">
        <f t="shared" si="2"/>
        <v>1712.7806148124096</v>
      </c>
      <c r="AW16" s="52">
        <f t="shared" si="3"/>
        <v>2980.8488738588958</v>
      </c>
    </row>
    <row r="17" spans="1:49" ht="13.5" customHeight="1" x14ac:dyDescent="0.25">
      <c r="A17" s="49">
        <v>12</v>
      </c>
      <c r="B17" s="21" t="s">
        <v>61</v>
      </c>
      <c r="C17" s="50">
        <v>5.9590511255626488</v>
      </c>
      <c r="D17" s="54">
        <v>0.4162501713340061</v>
      </c>
      <c r="E17" s="54">
        <v>180.81590079754545</v>
      </c>
      <c r="F17" s="69">
        <v>99.693218715749069</v>
      </c>
      <c r="G17" s="50">
        <v>1.5294299587979137</v>
      </c>
      <c r="H17" s="50">
        <v>107.34430349737374</v>
      </c>
      <c r="I17" s="50">
        <v>112.4868407940901</v>
      </c>
      <c r="J17" s="50">
        <v>200.44635494096244</v>
      </c>
      <c r="K17" s="69">
        <v>1836.3701740641961</v>
      </c>
      <c r="L17" s="69">
        <v>26.250628626133182</v>
      </c>
      <c r="M17" s="69">
        <v>615.96457724421452</v>
      </c>
      <c r="N17" s="50">
        <v>0.81320875814783866</v>
      </c>
      <c r="O17" s="50">
        <v>575.06448153662711</v>
      </c>
      <c r="P17" s="50"/>
      <c r="Q17" s="50">
        <v>901.52223212148544</v>
      </c>
      <c r="R17" s="50">
        <v>253.64959107389177</v>
      </c>
      <c r="S17" s="50">
        <v>11.654039613044247</v>
      </c>
      <c r="T17" s="50">
        <v>52.052363039737486</v>
      </c>
      <c r="U17" s="50">
        <v>0.88627427216175703</v>
      </c>
      <c r="V17" s="50">
        <v>0.61158164270238324</v>
      </c>
      <c r="W17" s="50">
        <v>33.038025891712195</v>
      </c>
      <c r="X17" s="50">
        <v>59.211777921156099</v>
      </c>
      <c r="Y17" s="50">
        <v>136.27728771690471</v>
      </c>
      <c r="Z17" s="50">
        <v>17.713326542465754</v>
      </c>
      <c r="AA17" s="50">
        <v>81.539986757770549</v>
      </c>
      <c r="AB17" s="50">
        <v>79.647164015795312</v>
      </c>
      <c r="AC17" s="50">
        <v>67.854500000000002</v>
      </c>
      <c r="AD17" s="50">
        <v>11.091772950815955</v>
      </c>
      <c r="AE17" s="50">
        <v>256.75311784324202</v>
      </c>
      <c r="AF17" s="50">
        <v>78.256415508047525</v>
      </c>
      <c r="AG17" s="50">
        <v>128.39984662408003</v>
      </c>
      <c r="AH17" s="54">
        <v>13.511529494858969</v>
      </c>
      <c r="AI17" s="51">
        <f t="shared" si="0"/>
        <v>5946.8252532606066</v>
      </c>
      <c r="AJ17" s="50">
        <f>2165.18918451823+25.37</f>
        <v>2190.5591845182298</v>
      </c>
      <c r="AK17" s="50"/>
      <c r="AL17" s="50"/>
      <c r="AM17" s="50"/>
      <c r="AN17" s="50"/>
      <c r="AO17" s="52">
        <f t="shared" si="1"/>
        <v>2190.5591845182298</v>
      </c>
      <c r="AP17" s="50"/>
      <c r="AQ17" s="50"/>
      <c r="AR17" s="50"/>
      <c r="AS17" s="102">
        <f t="shared" si="4"/>
        <v>0</v>
      </c>
      <c r="AT17" s="50">
        <v>11983.49</v>
      </c>
      <c r="AU17" s="50">
        <v>0</v>
      </c>
      <c r="AV17" s="53">
        <f t="shared" si="2"/>
        <v>11983.49</v>
      </c>
      <c r="AW17" s="52">
        <f t="shared" si="3"/>
        <v>20120.874437778835</v>
      </c>
    </row>
    <row r="18" spans="1:49" ht="13.5" customHeight="1" x14ac:dyDescent="0.25">
      <c r="A18" s="49">
        <v>13</v>
      </c>
      <c r="B18" s="21" t="s">
        <v>62</v>
      </c>
      <c r="C18" s="50"/>
      <c r="D18" s="54"/>
      <c r="E18" s="54"/>
      <c r="F18" s="69">
        <v>111.64</v>
      </c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>
        <v>167.80736983958951</v>
      </c>
      <c r="X18" s="50"/>
      <c r="Y18" s="50"/>
      <c r="Z18" s="50"/>
      <c r="AA18" s="50"/>
      <c r="AB18" s="50"/>
      <c r="AC18" s="50"/>
      <c r="AD18" s="50"/>
      <c r="AE18" s="54"/>
      <c r="AF18" s="54"/>
      <c r="AG18" s="54"/>
      <c r="AH18" s="50">
        <v>3.8345063873534873</v>
      </c>
      <c r="AI18" s="51">
        <f t="shared" si="0"/>
        <v>283.28187622694298</v>
      </c>
      <c r="AJ18" s="50">
        <v>11828.493291091119</v>
      </c>
      <c r="AK18" s="50"/>
      <c r="AL18" s="50"/>
      <c r="AM18" s="50"/>
      <c r="AN18" s="50"/>
      <c r="AO18" s="52">
        <f t="shared" si="1"/>
        <v>11828.493291091119</v>
      </c>
      <c r="AP18" s="50"/>
      <c r="AQ18" s="50"/>
      <c r="AR18" s="50"/>
      <c r="AS18" s="102">
        <f t="shared" si="4"/>
        <v>0</v>
      </c>
      <c r="AT18" s="50">
        <v>720.52187444529773</v>
      </c>
      <c r="AU18" s="50">
        <v>0</v>
      </c>
      <c r="AV18" s="53">
        <f t="shared" si="2"/>
        <v>720.52187444529773</v>
      </c>
      <c r="AW18" s="52">
        <f t="shared" si="3"/>
        <v>12832.297041763361</v>
      </c>
    </row>
    <row r="19" spans="1:49" ht="13.5" customHeight="1" x14ac:dyDescent="0.25">
      <c r="A19" s="49">
        <v>14</v>
      </c>
      <c r="B19" s="21" t="s">
        <v>63</v>
      </c>
      <c r="C19" s="50">
        <v>92.833538429290002</v>
      </c>
      <c r="D19" s="54"/>
      <c r="E19" s="54"/>
      <c r="F19" s="69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>
        <v>151.12829206314169</v>
      </c>
      <c r="X19" s="50"/>
      <c r="Y19" s="50"/>
      <c r="Z19" s="50"/>
      <c r="AA19" s="50"/>
      <c r="AB19" s="50"/>
      <c r="AC19" s="50"/>
      <c r="AD19" s="50"/>
      <c r="AE19" s="50">
        <v>69.362035562631476</v>
      </c>
      <c r="AF19" s="50">
        <v>6.9035876955890904E-2</v>
      </c>
      <c r="AG19" s="50">
        <v>0</v>
      </c>
      <c r="AH19" s="54">
        <v>5.1126751831379833</v>
      </c>
      <c r="AI19" s="51">
        <f t="shared" si="0"/>
        <v>318.505577115157</v>
      </c>
      <c r="AJ19" s="50">
        <v>3577.6413335747116</v>
      </c>
      <c r="AK19" s="50"/>
      <c r="AL19" s="50"/>
      <c r="AM19" s="50"/>
      <c r="AN19" s="50"/>
      <c r="AO19" s="52">
        <f t="shared" si="1"/>
        <v>3577.6413335747116</v>
      </c>
      <c r="AP19" s="50"/>
      <c r="AQ19" s="50"/>
      <c r="AR19" s="50"/>
      <c r="AS19" s="102">
        <f t="shared" si="4"/>
        <v>0</v>
      </c>
      <c r="AT19" s="50">
        <v>52.558876733408795</v>
      </c>
      <c r="AU19" s="50">
        <v>0</v>
      </c>
      <c r="AV19" s="53">
        <f t="shared" si="2"/>
        <v>52.558876733408795</v>
      </c>
      <c r="AW19" s="52">
        <f t="shared" si="3"/>
        <v>3948.7057874232773</v>
      </c>
    </row>
    <row r="20" spans="1:49" ht="13.5" customHeight="1" x14ac:dyDescent="0.25">
      <c r="A20" s="49">
        <v>15</v>
      </c>
      <c r="B20" s="21" t="s">
        <v>64</v>
      </c>
      <c r="C20" s="50"/>
      <c r="D20" s="54"/>
      <c r="E20" s="54"/>
      <c r="F20" s="69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>
        <v>6.7475293642508483</v>
      </c>
      <c r="T20" s="50">
        <v>311.67183560766739</v>
      </c>
      <c r="U20" s="50"/>
      <c r="V20" s="50"/>
      <c r="W20" s="50">
        <v>374.18461816613029</v>
      </c>
      <c r="X20" s="50"/>
      <c r="Y20" s="50"/>
      <c r="Z20" s="50"/>
      <c r="AA20" s="50"/>
      <c r="AB20" s="50"/>
      <c r="AC20" s="50"/>
      <c r="AD20" s="50"/>
      <c r="AE20" s="54"/>
      <c r="AF20" s="54"/>
      <c r="AG20" s="54"/>
      <c r="AH20" s="54">
        <v>37.947181570491466</v>
      </c>
      <c r="AI20" s="51">
        <f t="shared" si="0"/>
        <v>730.55116470854</v>
      </c>
      <c r="AJ20" s="50">
        <f>4637.6081213969-29</f>
        <v>4608.6081213969001</v>
      </c>
      <c r="AK20" s="50"/>
      <c r="AL20" s="50"/>
      <c r="AM20" s="50"/>
      <c r="AN20" s="50"/>
      <c r="AO20" s="52">
        <f t="shared" si="1"/>
        <v>4608.6081213969001</v>
      </c>
      <c r="AP20" s="50"/>
      <c r="AQ20" s="50"/>
      <c r="AR20" s="50"/>
      <c r="AS20" s="102">
        <f t="shared" si="4"/>
        <v>0</v>
      </c>
      <c r="AT20" s="50">
        <v>664.18720959133702</v>
      </c>
      <c r="AU20" s="50">
        <v>0</v>
      </c>
      <c r="AV20" s="53">
        <f t="shared" si="2"/>
        <v>664.18720959133702</v>
      </c>
      <c r="AW20" s="52">
        <f t="shared" si="3"/>
        <v>6003.3464956967764</v>
      </c>
    </row>
    <row r="21" spans="1:49" ht="13.5" customHeight="1" x14ac:dyDescent="0.25">
      <c r="A21" s="49">
        <v>16</v>
      </c>
      <c r="B21" s="21" t="s">
        <v>65</v>
      </c>
      <c r="C21" s="50"/>
      <c r="D21" s="54"/>
      <c r="E21" s="54"/>
      <c r="F21" s="69"/>
      <c r="G21" s="50">
        <v>100.04162401344998</v>
      </c>
      <c r="H21" s="50"/>
      <c r="I21" s="50"/>
      <c r="J21" s="50"/>
      <c r="K21" s="50"/>
      <c r="L21" s="50"/>
      <c r="M21" s="50"/>
      <c r="N21" s="50"/>
      <c r="O21" s="50">
        <v>13.895039768465978</v>
      </c>
      <c r="P21" s="50"/>
      <c r="Q21" s="50">
        <v>0.17908993617311353</v>
      </c>
      <c r="R21" s="50"/>
      <c r="S21" s="50"/>
      <c r="T21" s="50"/>
      <c r="U21" s="50"/>
      <c r="V21" s="50">
        <v>0.39885759306677171</v>
      </c>
      <c r="W21" s="50"/>
      <c r="X21" s="50"/>
      <c r="Y21" s="50"/>
      <c r="Z21" s="50"/>
      <c r="AA21" s="50"/>
      <c r="AB21" s="50"/>
      <c r="AC21" s="50"/>
      <c r="AD21" s="50"/>
      <c r="AE21" s="54">
        <v>1.3608917065271564</v>
      </c>
      <c r="AF21" s="54">
        <v>133.89785851176953</v>
      </c>
      <c r="AG21" s="54">
        <v>7.9608704490652897</v>
      </c>
      <c r="AH21" s="50"/>
      <c r="AI21" s="51">
        <f t="shared" si="0"/>
        <v>257.73423197851781</v>
      </c>
      <c r="AJ21" s="50">
        <v>2844.6228769938807</v>
      </c>
      <c r="AK21" s="50"/>
      <c r="AL21" s="50"/>
      <c r="AM21" s="50"/>
      <c r="AN21" s="50"/>
      <c r="AO21" s="52">
        <f t="shared" si="1"/>
        <v>2844.6228769938807</v>
      </c>
      <c r="AP21" s="50"/>
      <c r="AQ21" s="50"/>
      <c r="AR21" s="50"/>
      <c r="AS21" s="102">
        <f t="shared" si="4"/>
        <v>0</v>
      </c>
      <c r="AT21" s="50">
        <v>5.8471000248003877</v>
      </c>
      <c r="AU21" s="50">
        <v>0</v>
      </c>
      <c r="AV21" s="53">
        <f t="shared" si="2"/>
        <v>5.8471000248003877</v>
      </c>
      <c r="AW21" s="52">
        <f t="shared" si="3"/>
        <v>3108.2042089971992</v>
      </c>
    </row>
    <row r="22" spans="1:49" ht="13.5" customHeight="1" x14ac:dyDescent="0.25">
      <c r="A22" s="49">
        <v>17</v>
      </c>
      <c r="B22" s="26" t="s">
        <v>66</v>
      </c>
      <c r="C22" s="50"/>
      <c r="D22" s="54">
        <v>1.9161129923171438E-2</v>
      </c>
      <c r="E22" s="54">
        <v>11.666857618680643</v>
      </c>
      <c r="F22" s="69">
        <v>59.957422426627659</v>
      </c>
      <c r="G22" s="50">
        <v>7.0454442396965415</v>
      </c>
      <c r="H22" s="50">
        <v>0.4055937387003053</v>
      </c>
      <c r="I22" s="50">
        <v>126.96276647606159</v>
      </c>
      <c r="J22" s="50">
        <v>0.12052209504993693</v>
      </c>
      <c r="K22" s="50">
        <v>168.46671338163878</v>
      </c>
      <c r="L22" s="50">
        <v>639.86932724585495</v>
      </c>
      <c r="M22" s="50">
        <v>95.192560208008373</v>
      </c>
      <c r="N22" s="50">
        <v>0.42530580766152354</v>
      </c>
      <c r="O22" s="50">
        <v>99.292750921723609</v>
      </c>
      <c r="P22" s="50"/>
      <c r="Q22" s="50">
        <v>951.93531479993328</v>
      </c>
      <c r="R22" s="50">
        <v>95.865821109279338</v>
      </c>
      <c r="S22" s="50">
        <v>47.617022346586921</v>
      </c>
      <c r="T22" s="50">
        <v>16.105566449237667</v>
      </c>
      <c r="U22" s="50">
        <v>0.52927489925743276</v>
      </c>
      <c r="V22" s="50">
        <v>2.091786488083514</v>
      </c>
      <c r="W22" s="50">
        <v>5.6638943987674901</v>
      </c>
      <c r="X22" s="50">
        <v>6.4511180059529609</v>
      </c>
      <c r="Y22" s="50">
        <v>60.421014168940758</v>
      </c>
      <c r="Z22" s="50">
        <v>23.617768723287671</v>
      </c>
      <c r="AA22" s="50">
        <v>126.76882708432106</v>
      </c>
      <c r="AB22" s="50">
        <v>62.855261780487922</v>
      </c>
      <c r="AC22" s="50">
        <v>95.402500000000003</v>
      </c>
      <c r="AD22" s="50">
        <v>103.28641436232587</v>
      </c>
      <c r="AE22" s="54">
        <v>17.558929865880394</v>
      </c>
      <c r="AF22" s="54">
        <v>264.46416706168219</v>
      </c>
      <c r="AG22" s="54">
        <v>4.1002441277372101</v>
      </c>
      <c r="AH22" s="54">
        <v>3.7689768241134196</v>
      </c>
      <c r="AI22" s="51">
        <f t="shared" si="0"/>
        <v>3097.9283277855029</v>
      </c>
      <c r="AJ22" s="50">
        <f>1004.97678337112-0.06</f>
        <v>1004.91678337112</v>
      </c>
      <c r="AK22" s="50"/>
      <c r="AL22" s="50"/>
      <c r="AM22" s="50"/>
      <c r="AN22" s="50"/>
      <c r="AO22" s="52">
        <f t="shared" si="1"/>
        <v>1004.91678337112</v>
      </c>
      <c r="AP22" s="50"/>
      <c r="AQ22" s="50"/>
      <c r="AR22" s="50"/>
      <c r="AS22" s="102">
        <f t="shared" si="4"/>
        <v>0</v>
      </c>
      <c r="AT22" s="50">
        <v>258.15426434370107</v>
      </c>
      <c r="AU22" s="50">
        <v>0</v>
      </c>
      <c r="AV22" s="53">
        <f t="shared" si="2"/>
        <v>258.15426434370107</v>
      </c>
      <c r="AW22" s="52">
        <f t="shared" si="3"/>
        <v>4360.9993755003243</v>
      </c>
    </row>
    <row r="23" spans="1:49" ht="13.5" customHeight="1" x14ac:dyDescent="0.25">
      <c r="A23" s="49">
        <v>18</v>
      </c>
      <c r="B23" s="21" t="s">
        <v>67</v>
      </c>
      <c r="C23" s="50">
        <v>695.12927477169251</v>
      </c>
      <c r="D23" s="54"/>
      <c r="E23" s="54">
        <v>374.87989362087626</v>
      </c>
      <c r="F23" s="69"/>
      <c r="G23" s="50">
        <v>28.21404779866538</v>
      </c>
      <c r="H23" s="50">
        <v>8.0267999999999997</v>
      </c>
      <c r="I23" s="50">
        <v>5</v>
      </c>
      <c r="J23" s="50">
        <v>41.494900000000001</v>
      </c>
      <c r="K23" s="50">
        <v>554.75</v>
      </c>
      <c r="L23" s="50">
        <v>6.4151778755660116</v>
      </c>
      <c r="M23" s="50"/>
      <c r="N23" s="50">
        <v>24.099402905267571</v>
      </c>
      <c r="O23" s="50">
        <v>758.50440088013374</v>
      </c>
      <c r="P23" s="50">
        <v>8.2938419698249515</v>
      </c>
      <c r="Q23" s="50">
        <v>1040.9338599654097</v>
      </c>
      <c r="R23" s="50">
        <v>84.28849060068336</v>
      </c>
      <c r="S23" s="50">
        <v>90.973296944981513</v>
      </c>
      <c r="T23" s="50">
        <v>57.365060499773506</v>
      </c>
      <c r="U23" s="50"/>
      <c r="V23" s="50"/>
      <c r="W23" s="50">
        <v>3.2553380680181032</v>
      </c>
      <c r="X23" s="50">
        <v>10.676944262993088</v>
      </c>
      <c r="Y23" s="50"/>
      <c r="Z23" s="50">
        <v>6.9640107640159243</v>
      </c>
      <c r="AA23" s="50"/>
      <c r="AB23" s="50"/>
      <c r="AC23" s="50">
        <v>48.467500000000001</v>
      </c>
      <c r="AD23" s="50"/>
      <c r="AE23" s="54">
        <v>129.44478365292497</v>
      </c>
      <c r="AF23" s="54">
        <v>8.2916222663136541</v>
      </c>
      <c r="AG23" s="54">
        <v>309.73578836186095</v>
      </c>
      <c r="AH23" s="54"/>
      <c r="AI23" s="51">
        <f t="shared" si="0"/>
        <v>4295.2044352090015</v>
      </c>
      <c r="AJ23" s="50">
        <f>101.616741705092+152.58+42.74-115.69</f>
        <v>181.24674170509201</v>
      </c>
      <c r="AK23" s="50"/>
      <c r="AL23" s="50"/>
      <c r="AM23" s="50"/>
      <c r="AN23" s="50"/>
      <c r="AO23" s="52">
        <f t="shared" si="1"/>
        <v>181.24674170509201</v>
      </c>
      <c r="AP23" s="50"/>
      <c r="AQ23" s="50"/>
      <c r="AR23" s="50"/>
      <c r="AS23" s="102">
        <f t="shared" si="4"/>
        <v>0</v>
      </c>
      <c r="AT23" s="57">
        <v>1866.7874171141302</v>
      </c>
      <c r="AU23" s="50">
        <v>0</v>
      </c>
      <c r="AV23" s="53">
        <f t="shared" si="2"/>
        <v>1866.7874171141302</v>
      </c>
      <c r="AW23" s="52">
        <f t="shared" si="3"/>
        <v>6343.2385940282238</v>
      </c>
    </row>
    <row r="24" spans="1:49" ht="13.5" customHeight="1" x14ac:dyDescent="0.25">
      <c r="A24" s="49">
        <v>19</v>
      </c>
      <c r="B24" s="21" t="s">
        <v>68</v>
      </c>
      <c r="C24" s="50"/>
      <c r="D24" s="54">
        <v>0.19926262520893656</v>
      </c>
      <c r="E24" s="54">
        <v>111.66685761868064</v>
      </c>
      <c r="F24" s="69">
        <v>37.218066819970716</v>
      </c>
      <c r="G24" s="50">
        <v>4.1573683022981278</v>
      </c>
      <c r="H24" s="50"/>
      <c r="I24" s="50"/>
      <c r="J24" s="50"/>
      <c r="K24" s="50">
        <v>450</v>
      </c>
      <c r="L24" s="50"/>
      <c r="M24" s="50"/>
      <c r="N24" s="50"/>
      <c r="O24" s="50">
        <v>427.46192303582779</v>
      </c>
      <c r="P24" s="50">
        <v>4.1469209849124757</v>
      </c>
      <c r="Q24" s="50">
        <v>1150</v>
      </c>
      <c r="R24" s="50">
        <v>106.33317275778515</v>
      </c>
      <c r="S24" s="50">
        <v>846.45469269488365</v>
      </c>
      <c r="T24" s="50"/>
      <c r="U24" s="50"/>
      <c r="V24" s="50">
        <v>2.4551900728776839</v>
      </c>
      <c r="W24" s="50"/>
      <c r="X24" s="50">
        <v>6.940013770945507</v>
      </c>
      <c r="Y24" s="50"/>
      <c r="Z24" s="50">
        <v>5.9044421808219179</v>
      </c>
      <c r="AA24" s="50">
        <v>3.2315584576281253E-3</v>
      </c>
      <c r="AB24" s="50">
        <v>8.8941492047385946</v>
      </c>
      <c r="AC24" s="50"/>
      <c r="AD24" s="50"/>
      <c r="AE24" s="54"/>
      <c r="AF24" s="54"/>
      <c r="AG24" s="54"/>
      <c r="AH24" s="54"/>
      <c r="AI24" s="51">
        <f t="shared" si="0"/>
        <v>3161.8352916274084</v>
      </c>
      <c r="AJ24" s="50">
        <f>836.756182808667-4.16</f>
        <v>832.59618280866698</v>
      </c>
      <c r="AK24" s="50"/>
      <c r="AL24" s="50"/>
      <c r="AM24" s="50"/>
      <c r="AN24" s="50"/>
      <c r="AO24" s="52">
        <f t="shared" si="1"/>
        <v>832.59618280866698</v>
      </c>
      <c r="AP24" s="50"/>
      <c r="AQ24" s="50"/>
      <c r="AR24" s="50"/>
      <c r="AS24" s="102">
        <f t="shared" si="4"/>
        <v>0</v>
      </c>
      <c r="AT24" s="50">
        <v>986.17386204234526</v>
      </c>
      <c r="AU24" s="50">
        <v>0</v>
      </c>
      <c r="AV24" s="53">
        <f t="shared" si="2"/>
        <v>986.17386204234526</v>
      </c>
      <c r="AW24" s="52">
        <f t="shared" si="3"/>
        <v>4980.6053364784202</v>
      </c>
    </row>
    <row r="25" spans="1:49" ht="13.5" customHeight="1" x14ac:dyDescent="0.25">
      <c r="A25" s="49">
        <v>20</v>
      </c>
      <c r="B25" s="21" t="s">
        <v>69</v>
      </c>
      <c r="C25" s="50"/>
      <c r="D25" s="54"/>
      <c r="E25" s="54"/>
      <c r="F25" s="69">
        <v>17.218066819970716</v>
      </c>
      <c r="G25" s="50"/>
      <c r="H25" s="50"/>
      <c r="I25" s="50"/>
      <c r="J25" s="50"/>
      <c r="K25" s="50">
        <v>400</v>
      </c>
      <c r="L25" s="50"/>
      <c r="M25" s="50">
        <v>693</v>
      </c>
      <c r="N25" s="50"/>
      <c r="O25" s="50"/>
      <c r="P25" s="50"/>
      <c r="Q25" s="50">
        <v>7558.3132662936223</v>
      </c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>
        <v>14.823582007897659</v>
      </c>
      <c r="AC25" s="50"/>
      <c r="AD25" s="50"/>
      <c r="AE25" s="54">
        <v>211.80635293237387</v>
      </c>
      <c r="AF25" s="54">
        <v>0</v>
      </c>
      <c r="AG25" s="54">
        <v>4.2788123218418956</v>
      </c>
      <c r="AH25" s="54"/>
      <c r="AI25" s="51">
        <f t="shared" si="0"/>
        <v>8899.4400803757053</v>
      </c>
      <c r="AJ25" s="50">
        <v>88.829359876659353</v>
      </c>
      <c r="AK25" s="50"/>
      <c r="AL25" s="50"/>
      <c r="AM25" s="50"/>
      <c r="AN25" s="50"/>
      <c r="AO25" s="52">
        <f t="shared" si="1"/>
        <v>88.829359876659353</v>
      </c>
      <c r="AP25" s="50"/>
      <c r="AQ25" s="50">
        <v>-861.55</v>
      </c>
      <c r="AR25" s="50"/>
      <c r="AS25" s="102">
        <f t="shared" si="4"/>
        <v>-861.55</v>
      </c>
      <c r="AT25" s="50">
        <v>2500.530910398601</v>
      </c>
      <c r="AU25" s="50">
        <v>0</v>
      </c>
      <c r="AV25" s="53">
        <f t="shared" si="2"/>
        <v>2500.530910398601</v>
      </c>
      <c r="AW25" s="52">
        <f t="shared" si="3"/>
        <v>10627.250350650966</v>
      </c>
    </row>
    <row r="26" spans="1:49" ht="13.5" customHeight="1" x14ac:dyDescent="0.25">
      <c r="A26" s="49">
        <v>21</v>
      </c>
      <c r="B26" s="21" t="s">
        <v>70</v>
      </c>
      <c r="C26" s="50"/>
      <c r="D26" s="54"/>
      <c r="E26" s="54"/>
      <c r="F26" s="69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4">
        <v>0</v>
      </c>
      <c r="AF26" s="54">
        <v>0</v>
      </c>
      <c r="AG26" s="54">
        <v>0</v>
      </c>
      <c r="AH26" s="54"/>
      <c r="AI26" s="51">
        <f t="shared" si="0"/>
        <v>0</v>
      </c>
      <c r="AJ26" s="50">
        <v>894.60852543233636</v>
      </c>
      <c r="AK26" s="50"/>
      <c r="AL26" s="50"/>
      <c r="AM26" s="50"/>
      <c r="AN26" s="50"/>
      <c r="AO26" s="52">
        <f t="shared" si="1"/>
        <v>894.60852543233636</v>
      </c>
      <c r="AP26" s="50">
        <v>1725.2531148215539</v>
      </c>
      <c r="AQ26" s="50">
        <v>27.847905811909083</v>
      </c>
      <c r="AR26" s="50"/>
      <c r="AS26" s="102">
        <f t="shared" si="4"/>
        <v>1753.1010206334631</v>
      </c>
      <c r="AT26" s="50">
        <v>6.5927985607432102</v>
      </c>
      <c r="AU26" s="50">
        <v>0</v>
      </c>
      <c r="AV26" s="53">
        <f t="shared" si="2"/>
        <v>6.5927985607432102</v>
      </c>
      <c r="AW26" s="52">
        <f t="shared" si="3"/>
        <v>2654.3023446265424</v>
      </c>
    </row>
    <row r="27" spans="1:49" ht="13.5" customHeight="1" x14ac:dyDescent="0.25">
      <c r="A27" s="49">
        <v>22</v>
      </c>
      <c r="B27" s="21" t="s">
        <v>71</v>
      </c>
      <c r="C27" s="50"/>
      <c r="D27" s="54"/>
      <c r="E27" s="54"/>
      <c r="F27" s="69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4">
        <v>49.665552257020103</v>
      </c>
      <c r="AF27" s="54">
        <v>0</v>
      </c>
      <c r="AG27" s="54">
        <v>21.548013860408226</v>
      </c>
      <c r="AH27" s="54"/>
      <c r="AI27" s="51">
        <f t="shared" si="0"/>
        <v>71.213566117428329</v>
      </c>
      <c r="AJ27" s="50">
        <v>497.25512726499448</v>
      </c>
      <c r="AK27" s="50"/>
      <c r="AL27" s="50"/>
      <c r="AM27" s="50"/>
      <c r="AN27" s="50"/>
      <c r="AO27" s="52">
        <f t="shared" si="1"/>
        <v>497.25512726499448</v>
      </c>
      <c r="AP27" s="50">
        <v>0</v>
      </c>
      <c r="AQ27" s="50"/>
      <c r="AR27" s="50"/>
      <c r="AS27" s="102">
        <f t="shared" si="4"/>
        <v>0</v>
      </c>
      <c r="AT27" s="50">
        <v>2.1401289134305159</v>
      </c>
      <c r="AU27" s="50">
        <v>0</v>
      </c>
      <c r="AV27" s="53">
        <f t="shared" si="2"/>
        <v>2.1401289134305159</v>
      </c>
      <c r="AW27" s="52">
        <f t="shared" si="3"/>
        <v>570.60882229585332</v>
      </c>
    </row>
    <row r="28" spans="1:49" ht="13.5" customHeight="1" x14ac:dyDescent="0.25">
      <c r="A28" s="49">
        <v>23</v>
      </c>
      <c r="B28" s="21" t="s">
        <v>72</v>
      </c>
      <c r="C28" s="50"/>
      <c r="D28" s="54"/>
      <c r="E28" s="54"/>
      <c r="F28" s="69"/>
      <c r="G28" s="50"/>
      <c r="H28" s="50"/>
      <c r="I28" s="50">
        <v>50</v>
      </c>
      <c r="J28" s="50"/>
      <c r="K28" s="50"/>
      <c r="L28" s="50"/>
      <c r="M28" s="50"/>
      <c r="N28" s="50">
        <v>50</v>
      </c>
      <c r="O28" s="50"/>
      <c r="P28" s="50"/>
      <c r="Q28" s="50">
        <v>8120.9363266931805</v>
      </c>
      <c r="R28" s="50"/>
      <c r="S28" s="50">
        <v>1061.1837376654094</v>
      </c>
      <c r="T28" s="50">
        <v>55.239365320741129</v>
      </c>
      <c r="U28" s="50"/>
      <c r="V28" s="50">
        <v>0.24817805790821354</v>
      </c>
      <c r="W28" s="50"/>
      <c r="X28" s="50"/>
      <c r="Y28" s="50"/>
      <c r="Z28" s="50"/>
      <c r="AA28" s="50"/>
      <c r="AB28" s="50"/>
      <c r="AC28" s="50">
        <v>242.33750000000001</v>
      </c>
      <c r="AD28" s="50"/>
      <c r="AE28" s="54"/>
      <c r="AF28" s="54"/>
      <c r="AG28" s="54"/>
      <c r="AH28" s="54"/>
      <c r="AI28" s="51">
        <f t="shared" si="0"/>
        <v>9579.9451077372378</v>
      </c>
      <c r="AJ28" s="50">
        <v>102.94858454612404</v>
      </c>
      <c r="AK28" s="50"/>
      <c r="AL28" s="50"/>
      <c r="AM28" s="50"/>
      <c r="AN28" s="50"/>
      <c r="AO28" s="52">
        <f t="shared" si="1"/>
        <v>102.94858454612404</v>
      </c>
      <c r="AP28" s="50">
        <v>5924.8720973610425</v>
      </c>
      <c r="AQ28" s="50">
        <v>328.1</v>
      </c>
      <c r="AR28" s="50">
        <v>86.499758</v>
      </c>
      <c r="AS28" s="102">
        <f t="shared" si="4"/>
        <v>6339.4718553610428</v>
      </c>
      <c r="AT28" s="50">
        <v>11576.97024913009</v>
      </c>
      <c r="AU28" s="50">
        <v>0</v>
      </c>
      <c r="AV28" s="53">
        <f t="shared" si="2"/>
        <v>11576.97024913009</v>
      </c>
      <c r="AW28" s="51">
        <f t="shared" si="3"/>
        <v>27599.335796774496</v>
      </c>
    </row>
    <row r="29" spans="1:49" ht="13.5" customHeight="1" x14ac:dyDescent="0.25">
      <c r="A29" s="49">
        <v>24</v>
      </c>
      <c r="B29" s="21" t="s">
        <v>73</v>
      </c>
      <c r="C29" s="50"/>
      <c r="D29" s="54"/>
      <c r="E29" s="54"/>
      <c r="F29" s="69"/>
      <c r="G29" s="50"/>
      <c r="H29" s="50"/>
      <c r="I29" s="50"/>
      <c r="J29" s="50"/>
      <c r="K29" s="50"/>
      <c r="L29" s="50"/>
      <c r="M29" s="50"/>
      <c r="N29" s="50"/>
      <c r="O29" s="50"/>
      <c r="P29" s="50">
        <v>4.1469209849124757</v>
      </c>
      <c r="Q29" s="50">
        <v>906.44120616295095</v>
      </c>
      <c r="R29" s="50">
        <v>86.881982619165925</v>
      </c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4"/>
      <c r="AF29" s="54"/>
      <c r="AG29" s="54"/>
      <c r="AH29" s="54"/>
      <c r="AI29" s="51">
        <f t="shared" si="0"/>
        <v>997.47010976702938</v>
      </c>
      <c r="AJ29" s="50">
        <v>352.87682270496396</v>
      </c>
      <c r="AK29" s="50"/>
      <c r="AL29" s="50"/>
      <c r="AM29" s="50"/>
      <c r="AN29" s="50"/>
      <c r="AO29" s="52">
        <f t="shared" si="1"/>
        <v>352.87682270496396</v>
      </c>
      <c r="AP29" s="50">
        <v>1156.7368938087975</v>
      </c>
      <c r="AQ29" s="50"/>
      <c r="AR29" s="50"/>
      <c r="AS29" s="102">
        <f t="shared" si="4"/>
        <v>1156.7368938087975</v>
      </c>
      <c r="AT29" s="50">
        <v>4.4976897815464207</v>
      </c>
      <c r="AU29" s="50">
        <v>0</v>
      </c>
      <c r="AV29" s="53">
        <f t="shared" si="2"/>
        <v>4.4976897815464207</v>
      </c>
      <c r="AW29" s="52">
        <f t="shared" si="3"/>
        <v>2511.5815160623374</v>
      </c>
    </row>
    <row r="30" spans="1:49" ht="13.5" customHeight="1" x14ac:dyDescent="0.25">
      <c r="A30" s="49">
        <v>25</v>
      </c>
      <c r="B30" s="21" t="s">
        <v>74</v>
      </c>
      <c r="C30" s="50"/>
      <c r="D30" s="54"/>
      <c r="E30" s="54"/>
      <c r="F30" s="69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4"/>
      <c r="AF30" s="54"/>
      <c r="AG30" s="54"/>
      <c r="AH30" s="54"/>
      <c r="AI30" s="51">
        <f t="shared" si="0"/>
        <v>0</v>
      </c>
      <c r="AJ30" s="50">
        <v>473.4169518621365</v>
      </c>
      <c r="AK30" s="50"/>
      <c r="AL30" s="50"/>
      <c r="AM30" s="50"/>
      <c r="AN30" s="50"/>
      <c r="AO30" s="52">
        <f t="shared" si="1"/>
        <v>473.4169518621365</v>
      </c>
      <c r="AP30" s="50">
        <v>4079.6225867539702</v>
      </c>
      <c r="AQ30" s="50"/>
      <c r="AR30" s="50"/>
      <c r="AS30" s="102">
        <f t="shared" si="4"/>
        <v>4079.6225867539702</v>
      </c>
      <c r="AT30" s="50">
        <v>0</v>
      </c>
      <c r="AU30" s="50">
        <v>0</v>
      </c>
      <c r="AV30" s="53">
        <f t="shared" si="2"/>
        <v>0</v>
      </c>
      <c r="AW30" s="52">
        <f t="shared" si="3"/>
        <v>4553.0395386161063</v>
      </c>
    </row>
    <row r="31" spans="1:49" ht="13.5" customHeight="1" x14ac:dyDescent="0.25">
      <c r="A31" s="49">
        <v>26</v>
      </c>
      <c r="B31" s="21" t="s">
        <v>75</v>
      </c>
      <c r="C31" s="50"/>
      <c r="D31" s="54"/>
      <c r="E31" s="54"/>
      <c r="F31" s="69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>
        <v>1.2825643283917998E-3</v>
      </c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4"/>
      <c r="AF31" s="54"/>
      <c r="AG31" s="54"/>
      <c r="AH31" s="54"/>
      <c r="AI31" s="51">
        <f t="shared" si="0"/>
        <v>1.2825643283917998E-3</v>
      </c>
      <c r="AJ31" s="50">
        <v>62.612963276466488</v>
      </c>
      <c r="AK31" s="50"/>
      <c r="AL31" s="50"/>
      <c r="AM31" s="50"/>
      <c r="AN31" s="50"/>
      <c r="AO31" s="52">
        <f t="shared" si="1"/>
        <v>62.612963276466488</v>
      </c>
      <c r="AP31" s="50">
        <v>3153.1947282970864</v>
      </c>
      <c r="AQ31" s="50"/>
      <c r="AR31" s="50"/>
      <c r="AS31" s="102">
        <f t="shared" si="4"/>
        <v>3153.1947282970864</v>
      </c>
      <c r="AT31" s="50">
        <v>0</v>
      </c>
      <c r="AU31" s="50">
        <v>0</v>
      </c>
      <c r="AV31" s="53">
        <f t="shared" si="2"/>
        <v>0</v>
      </c>
      <c r="AW31" s="52">
        <f t="shared" si="3"/>
        <v>3215.8089741378813</v>
      </c>
    </row>
    <row r="32" spans="1:49" ht="13.5" customHeight="1" x14ac:dyDescent="0.25">
      <c r="A32" s="49">
        <v>27</v>
      </c>
      <c r="B32" s="21" t="s">
        <v>76</v>
      </c>
      <c r="C32" s="50"/>
      <c r="D32" s="54"/>
      <c r="E32" s="54"/>
      <c r="F32" s="69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4"/>
      <c r="AG32" s="54"/>
      <c r="AH32" s="54"/>
      <c r="AI32" s="51">
        <f t="shared" si="0"/>
        <v>0</v>
      </c>
      <c r="AJ32" s="50">
        <v>233.64159981335365</v>
      </c>
      <c r="AK32" s="50"/>
      <c r="AL32" s="50"/>
      <c r="AM32" s="50"/>
      <c r="AN32" s="50"/>
      <c r="AO32" s="52">
        <f t="shared" si="1"/>
        <v>233.64159981335365</v>
      </c>
      <c r="AP32" s="50">
        <v>2148.0590599748043</v>
      </c>
      <c r="AQ32" s="50"/>
      <c r="AR32" s="50"/>
      <c r="AS32" s="102">
        <f t="shared" si="4"/>
        <v>2148.0590599748043</v>
      </c>
      <c r="AT32" s="50">
        <v>0</v>
      </c>
      <c r="AU32" s="50">
        <v>0</v>
      </c>
      <c r="AV32" s="53">
        <f t="shared" si="2"/>
        <v>0</v>
      </c>
      <c r="AW32" s="52">
        <f t="shared" si="3"/>
        <v>2381.7006597881582</v>
      </c>
    </row>
    <row r="33" spans="1:73" ht="13.5" customHeight="1" x14ac:dyDescent="0.25">
      <c r="A33" s="49">
        <v>28</v>
      </c>
      <c r="B33" s="21" t="s">
        <v>77</v>
      </c>
      <c r="C33" s="50"/>
      <c r="D33" s="54"/>
      <c r="E33" s="54"/>
      <c r="F33" s="69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4"/>
      <c r="AF33" s="54"/>
      <c r="AG33" s="54"/>
      <c r="AH33" s="54"/>
      <c r="AI33" s="51">
        <f t="shared" si="0"/>
        <v>0</v>
      </c>
      <c r="AJ33" s="50">
        <v>719.05672846356151</v>
      </c>
      <c r="AK33" s="50"/>
      <c r="AL33" s="50"/>
      <c r="AM33" s="50"/>
      <c r="AN33" s="50"/>
      <c r="AO33" s="52">
        <f t="shared" si="1"/>
        <v>719.05672846356151</v>
      </c>
      <c r="AP33" s="50">
        <v>2624.860022514833</v>
      </c>
      <c r="AQ33" s="50"/>
      <c r="AR33" s="50"/>
      <c r="AS33" s="102">
        <f t="shared" si="4"/>
        <v>2624.860022514833</v>
      </c>
      <c r="AT33" s="50">
        <v>2.3836874016386949</v>
      </c>
      <c r="AU33" s="50">
        <v>0</v>
      </c>
      <c r="AV33" s="53">
        <f t="shared" si="2"/>
        <v>2.3836874016386949</v>
      </c>
      <c r="AW33" s="52">
        <f t="shared" si="3"/>
        <v>3346.3004383800335</v>
      </c>
    </row>
    <row r="34" spans="1:73" ht="13.5" customHeight="1" x14ac:dyDescent="0.25">
      <c r="A34" s="49">
        <v>29</v>
      </c>
      <c r="B34" s="21" t="s">
        <v>78</v>
      </c>
      <c r="C34" s="50"/>
      <c r="D34" s="54"/>
      <c r="E34" s="54"/>
      <c r="F34" s="69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4"/>
      <c r="AF34" s="54"/>
      <c r="AG34" s="54"/>
      <c r="AH34" s="54"/>
      <c r="AI34" s="51">
        <f t="shared" si="0"/>
        <v>0</v>
      </c>
      <c r="AJ34" s="50">
        <v>1286.4987961146658</v>
      </c>
      <c r="AK34" s="50"/>
      <c r="AL34" s="50"/>
      <c r="AM34" s="50"/>
      <c r="AN34" s="50"/>
      <c r="AO34" s="52">
        <f t="shared" si="1"/>
        <v>1286.4987961146658</v>
      </c>
      <c r="AP34" s="50">
        <v>6655.1442327950163</v>
      </c>
      <c r="AQ34" s="50"/>
      <c r="AR34" s="50"/>
      <c r="AS34" s="102">
        <f t="shared" si="4"/>
        <v>6655.1442327950163</v>
      </c>
      <c r="AT34" s="50">
        <v>0</v>
      </c>
      <c r="AU34" s="50">
        <v>0</v>
      </c>
      <c r="AV34" s="53">
        <f t="shared" si="2"/>
        <v>0</v>
      </c>
      <c r="AW34" s="52">
        <f t="shared" si="3"/>
        <v>7941.6430289096825</v>
      </c>
    </row>
    <row r="35" spans="1:73" ht="13.5" customHeight="1" x14ac:dyDescent="0.25">
      <c r="A35" s="49">
        <v>30</v>
      </c>
      <c r="B35" s="21" t="s">
        <v>79</v>
      </c>
      <c r="C35" s="50"/>
      <c r="D35" s="54"/>
      <c r="E35" s="54"/>
      <c r="F35" s="69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4"/>
      <c r="AF35" s="54"/>
      <c r="AG35" s="54"/>
      <c r="AH35" s="54"/>
      <c r="AI35" s="51">
        <f t="shared" si="0"/>
        <v>0</v>
      </c>
      <c r="AJ35" s="50">
        <v>457.21953470148736</v>
      </c>
      <c r="AK35" s="50"/>
      <c r="AL35" s="50"/>
      <c r="AM35" s="50"/>
      <c r="AN35" s="50"/>
      <c r="AO35" s="52">
        <f t="shared" si="1"/>
        <v>457.21953470148736</v>
      </c>
      <c r="AP35" s="50">
        <v>2135.4736330361411</v>
      </c>
      <c r="AQ35" s="50"/>
      <c r="AR35" s="50"/>
      <c r="AS35" s="102">
        <f t="shared" si="4"/>
        <v>2135.4736330361411</v>
      </c>
      <c r="AT35" s="50">
        <v>0</v>
      </c>
      <c r="AU35" s="50">
        <v>0</v>
      </c>
      <c r="AV35" s="53">
        <f t="shared" si="2"/>
        <v>0</v>
      </c>
      <c r="AW35" s="52">
        <f t="shared" si="3"/>
        <v>2592.6931677376283</v>
      </c>
    </row>
    <row r="36" spans="1:73" ht="13.5" customHeight="1" x14ac:dyDescent="0.25">
      <c r="A36" s="49">
        <v>31</v>
      </c>
      <c r="B36" s="21" t="s">
        <v>80</v>
      </c>
      <c r="C36" s="50"/>
      <c r="D36" s="54"/>
      <c r="E36" s="54"/>
      <c r="F36" s="69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4"/>
      <c r="AF36" s="54"/>
      <c r="AG36" s="54"/>
      <c r="AH36" s="54"/>
      <c r="AI36" s="51">
        <f t="shared" si="0"/>
        <v>0</v>
      </c>
      <c r="AJ36" s="50">
        <v>3952.2750473543911</v>
      </c>
      <c r="AK36" s="50"/>
      <c r="AL36" s="50"/>
      <c r="AM36" s="50"/>
      <c r="AN36" s="50"/>
      <c r="AO36" s="52">
        <f t="shared" si="1"/>
        <v>3952.2750473543911</v>
      </c>
      <c r="AP36" s="50">
        <v>2832.678894666105</v>
      </c>
      <c r="AQ36" s="50"/>
      <c r="AR36" s="50"/>
      <c r="AS36" s="102">
        <f t="shared" si="4"/>
        <v>2832.678894666105</v>
      </c>
      <c r="AT36" s="50">
        <v>5.6320991455965572E-2</v>
      </c>
      <c r="AU36" s="50">
        <v>0</v>
      </c>
      <c r="AV36" s="53">
        <f t="shared" si="2"/>
        <v>5.6320991455965572E-2</v>
      </c>
      <c r="AW36" s="52">
        <f t="shared" si="3"/>
        <v>6785.0102630119518</v>
      </c>
    </row>
    <row r="37" spans="1:73" ht="13.5" customHeight="1" x14ac:dyDescent="0.25">
      <c r="A37" s="49">
        <v>32</v>
      </c>
      <c r="B37" s="21" t="s">
        <v>81</v>
      </c>
      <c r="C37" s="50">
        <v>76.714679358275845</v>
      </c>
      <c r="D37" s="54">
        <v>28.320862014798298</v>
      </c>
      <c r="E37" s="54">
        <v>552.36560507313561</v>
      </c>
      <c r="F37" s="69">
        <v>50.51661700150602</v>
      </c>
      <c r="G37" s="50"/>
      <c r="H37" s="50">
        <v>9.4411799615264016</v>
      </c>
      <c r="I37" s="50"/>
      <c r="J37" s="50">
        <v>9.8222241553240579</v>
      </c>
      <c r="K37" s="50">
        <v>1635.9657103683603</v>
      </c>
      <c r="L37" s="50">
        <v>11.426451767462346</v>
      </c>
      <c r="M37" s="50">
        <v>79.258415805181883</v>
      </c>
      <c r="N37" s="50">
        <v>0.15170737128417969</v>
      </c>
      <c r="O37" s="50">
        <v>109.38186167366568</v>
      </c>
      <c r="P37" s="50"/>
      <c r="Q37" s="50">
        <v>1584.7874156948519</v>
      </c>
      <c r="R37" s="50">
        <v>47.608202865625799</v>
      </c>
      <c r="S37" s="50">
        <v>3327.974407991238</v>
      </c>
      <c r="T37" s="50">
        <v>1029.942432670375</v>
      </c>
      <c r="U37" s="50">
        <v>1.7116976242866786</v>
      </c>
      <c r="V37" s="50">
        <v>7.1982872640143913</v>
      </c>
      <c r="W37" s="50">
        <v>44.752522667031805</v>
      </c>
      <c r="X37" s="50">
        <v>2.0621580171434184</v>
      </c>
      <c r="Y37" s="50">
        <v>19.314121778184969</v>
      </c>
      <c r="Z37" s="50"/>
      <c r="AA37" s="50">
        <v>23.502770055018217</v>
      </c>
      <c r="AB37" s="50">
        <v>14.46203122721723</v>
      </c>
      <c r="AC37" s="50">
        <v>126.0155</v>
      </c>
      <c r="AD37" s="50">
        <v>96.193697160679946</v>
      </c>
      <c r="AE37" s="54">
        <v>60.112380879280543</v>
      </c>
      <c r="AF37" s="54">
        <v>28.325644006670398</v>
      </c>
      <c r="AG37" s="54">
        <v>6.0801003653362269</v>
      </c>
      <c r="AH37" s="54"/>
      <c r="AI37" s="51">
        <f t="shared" si="0"/>
        <v>8983.408684817472</v>
      </c>
      <c r="AJ37" s="50">
        <f>2632.27875725963-5.2+4.76-0.6</f>
        <v>2631.2387572596303</v>
      </c>
      <c r="AK37" s="50"/>
      <c r="AL37" s="50"/>
      <c r="AM37" s="50"/>
      <c r="AN37" s="50"/>
      <c r="AO37" s="52">
        <f t="shared" si="1"/>
        <v>2631.2387572596303</v>
      </c>
      <c r="AP37" s="50"/>
      <c r="AQ37" s="50">
        <v>-45.853788938739697</v>
      </c>
      <c r="AR37" s="50"/>
      <c r="AS37" s="102">
        <f t="shared" si="4"/>
        <v>-45.853788938739697</v>
      </c>
      <c r="AT37" s="50">
        <v>25.865813495447146</v>
      </c>
      <c r="AU37" s="50">
        <v>0</v>
      </c>
      <c r="AV37" s="53">
        <f t="shared" si="2"/>
        <v>25.865813495447146</v>
      </c>
      <c r="AW37" s="52">
        <f t="shared" si="3"/>
        <v>11594.65946663381</v>
      </c>
    </row>
    <row r="38" spans="1:73" s="64" customFormat="1" ht="13.5" customHeight="1" x14ac:dyDescent="0.2">
      <c r="A38" s="49">
        <v>33</v>
      </c>
      <c r="B38" s="58" t="s">
        <v>82</v>
      </c>
      <c r="C38" s="59">
        <v>450</v>
      </c>
      <c r="D38" s="60">
        <v>4.3717030498273095</v>
      </c>
      <c r="E38" s="60">
        <v>826.9417799754309</v>
      </c>
      <c r="F38" s="107">
        <v>60.02</v>
      </c>
      <c r="G38" s="59"/>
      <c r="H38" s="59"/>
      <c r="I38" s="59"/>
      <c r="J38" s="59"/>
      <c r="K38" s="59">
        <v>1000</v>
      </c>
      <c r="L38" s="59"/>
      <c r="M38" s="59">
        <v>20</v>
      </c>
      <c r="N38" s="59"/>
      <c r="O38" s="59"/>
      <c r="P38" s="59"/>
      <c r="Q38" s="59">
        <v>2362.5151677303447</v>
      </c>
      <c r="R38" s="59"/>
      <c r="S38" s="59">
        <v>4.6915707525932069</v>
      </c>
      <c r="T38" s="59">
        <v>18.115450798351276</v>
      </c>
      <c r="U38" s="59"/>
      <c r="V38" s="59"/>
      <c r="W38" s="59"/>
      <c r="X38" s="59"/>
      <c r="Y38" s="59">
        <v>71.046643905146993</v>
      </c>
      <c r="Z38" s="59"/>
      <c r="AA38" s="59">
        <v>126.59030757571949</v>
      </c>
      <c r="AB38" s="59">
        <v>38.541313220533915</v>
      </c>
      <c r="AC38" s="59">
        <v>332.64400000000001</v>
      </c>
      <c r="AD38" s="59"/>
      <c r="AE38" s="60">
        <v>2678.8737132332399</v>
      </c>
      <c r="AF38" s="60">
        <v>0</v>
      </c>
      <c r="AG38" s="60">
        <v>0</v>
      </c>
      <c r="AH38" s="60"/>
      <c r="AI38" s="61">
        <f t="shared" si="0"/>
        <v>7994.3516502411876</v>
      </c>
      <c r="AJ38" s="59">
        <f>2028.55721732479-100-60.02-24.29</f>
        <v>1844.24721732479</v>
      </c>
      <c r="AK38" s="59"/>
      <c r="AL38" s="59"/>
      <c r="AM38" s="59"/>
      <c r="AN38" s="59"/>
      <c r="AO38" s="52">
        <f t="shared" si="1"/>
        <v>1844.24721732479</v>
      </c>
      <c r="AP38" s="59">
        <v>59127.856781632603</v>
      </c>
      <c r="AQ38" s="59">
        <v>1033.1400000000001</v>
      </c>
      <c r="AR38" s="59"/>
      <c r="AS38" s="102">
        <f t="shared" si="4"/>
        <v>60160.996781632603</v>
      </c>
      <c r="AT38" s="59">
        <v>0</v>
      </c>
      <c r="AU38" s="59">
        <v>0</v>
      </c>
      <c r="AV38" s="63">
        <f t="shared" si="2"/>
        <v>0</v>
      </c>
      <c r="AW38" s="62">
        <f t="shared" si="3"/>
        <v>69999.595649198571</v>
      </c>
    </row>
    <row r="39" spans="1:73" ht="13.5" customHeight="1" x14ac:dyDescent="0.25">
      <c r="A39" s="49">
        <v>34</v>
      </c>
      <c r="B39" s="21" t="s">
        <v>83</v>
      </c>
      <c r="C39" s="50"/>
      <c r="D39" s="54"/>
      <c r="E39" s="54"/>
      <c r="F39" s="69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4"/>
      <c r="AF39" s="54"/>
      <c r="AG39" s="54"/>
      <c r="AH39" s="54"/>
      <c r="AI39" s="51">
        <f t="shared" si="0"/>
        <v>0</v>
      </c>
      <c r="AJ39" s="50">
        <v>4.7293724492192268E-11</v>
      </c>
      <c r="AK39" s="50"/>
      <c r="AL39" s="50"/>
      <c r="AM39" s="50"/>
      <c r="AN39" s="50"/>
      <c r="AO39" s="52">
        <f t="shared" si="1"/>
        <v>4.7293724492192268E-11</v>
      </c>
      <c r="AP39" s="50"/>
      <c r="AQ39" s="50"/>
      <c r="AR39" s="50"/>
      <c r="AS39" s="102">
        <f t="shared" si="4"/>
        <v>0</v>
      </c>
      <c r="AT39" s="50">
        <v>0</v>
      </c>
      <c r="AU39" s="50">
        <v>0</v>
      </c>
      <c r="AV39" s="53">
        <f t="shared" si="2"/>
        <v>0</v>
      </c>
      <c r="AW39" s="52">
        <f t="shared" si="3"/>
        <v>4.7293724492192268E-11</v>
      </c>
    </row>
    <row r="40" spans="1:73" ht="15.95" customHeight="1" x14ac:dyDescent="0.25">
      <c r="A40" s="49">
        <v>35</v>
      </c>
      <c r="B40" s="21" t="s">
        <v>84</v>
      </c>
      <c r="C40" s="50"/>
      <c r="D40" s="54">
        <v>0.56339173689838995</v>
      </c>
      <c r="E40" s="54">
        <v>30.036942801176032</v>
      </c>
      <c r="F40" s="69">
        <v>2.3493283969406504</v>
      </c>
      <c r="G40" s="50">
        <v>38.904875673516834</v>
      </c>
      <c r="H40" s="50">
        <v>5.9252603942927265E-2</v>
      </c>
      <c r="I40" s="50"/>
      <c r="J40" s="50"/>
      <c r="K40" s="50">
        <v>264.77428612149913</v>
      </c>
      <c r="L40" s="50">
        <v>3.1747662590129488</v>
      </c>
      <c r="M40" s="50">
        <v>210.78970759416916</v>
      </c>
      <c r="N40" s="50">
        <v>5.5197428254478309</v>
      </c>
      <c r="O40" s="50">
        <v>36.86216146739909</v>
      </c>
      <c r="P40" s="50"/>
      <c r="Q40" s="50">
        <v>13.463776605267146</v>
      </c>
      <c r="R40" s="50">
        <v>103.56636471510545</v>
      </c>
      <c r="S40" s="50">
        <v>187.76579134210274</v>
      </c>
      <c r="T40" s="50">
        <v>200.88090759934374</v>
      </c>
      <c r="U40" s="50">
        <v>27.501477099888003</v>
      </c>
      <c r="V40" s="50"/>
      <c r="W40" s="50"/>
      <c r="X40" s="50"/>
      <c r="Y40" s="50"/>
      <c r="Z40" s="50"/>
      <c r="AA40" s="50">
        <v>103.13161430187397</v>
      </c>
      <c r="AB40" s="50">
        <v>14.823582007897659</v>
      </c>
      <c r="AC40" s="50"/>
      <c r="AD40" s="50"/>
      <c r="AE40" s="54">
        <v>0</v>
      </c>
      <c r="AF40" s="54">
        <v>255.28419984251298</v>
      </c>
      <c r="AG40" s="54">
        <v>267.22576670677404</v>
      </c>
      <c r="AH40" s="54"/>
      <c r="AI40" s="51">
        <f t="shared" si="0"/>
        <v>1766.6779357007688</v>
      </c>
      <c r="AJ40" s="50">
        <f>892.404078853337+70.22-15.26</f>
        <v>947.36407885333699</v>
      </c>
      <c r="AK40" s="50"/>
      <c r="AL40" s="50"/>
      <c r="AM40" s="50"/>
      <c r="AN40" s="50"/>
      <c r="AO40" s="52">
        <f t="shared" si="1"/>
        <v>947.36407885333699</v>
      </c>
      <c r="AP40" s="50"/>
      <c r="AQ40" s="50"/>
      <c r="AR40" s="50"/>
      <c r="AS40" s="102">
        <f t="shared" si="4"/>
        <v>0</v>
      </c>
      <c r="AT40" s="50">
        <v>0</v>
      </c>
      <c r="AU40" s="50">
        <v>6516.2697685984031</v>
      </c>
      <c r="AV40" s="53">
        <f t="shared" si="2"/>
        <v>6516.2697685984031</v>
      </c>
      <c r="AW40" s="52">
        <f t="shared" si="3"/>
        <v>9230.3117831525087</v>
      </c>
    </row>
    <row r="41" spans="1:73" s="21" customFormat="1" ht="13.5" customHeight="1" x14ac:dyDescent="0.25">
      <c r="A41" s="49">
        <v>36</v>
      </c>
      <c r="B41" s="21" t="s">
        <v>85</v>
      </c>
      <c r="C41" s="65">
        <v>35</v>
      </c>
      <c r="D41" s="65">
        <v>12.46</v>
      </c>
      <c r="E41" s="65">
        <v>2367.92190318961</v>
      </c>
      <c r="F41" s="108">
        <v>53.745145717917993</v>
      </c>
      <c r="G41" s="65">
        <v>44.794932582229045</v>
      </c>
      <c r="H41" s="65">
        <v>15.858871326320955</v>
      </c>
      <c r="I41" s="65">
        <v>32.565585789206565</v>
      </c>
      <c r="J41" s="65">
        <v>7.6707828386764927</v>
      </c>
      <c r="K41" s="65">
        <v>465.49102149262956</v>
      </c>
      <c r="L41" s="65">
        <v>108.01496039462113</v>
      </c>
      <c r="M41" s="65">
        <v>370.85648023877002</v>
      </c>
      <c r="N41" s="65">
        <v>8.3610645657143419</v>
      </c>
      <c r="O41" s="65">
        <v>54.168656045645911</v>
      </c>
      <c r="P41" s="65"/>
      <c r="Q41" s="65">
        <v>945.00606709213787</v>
      </c>
      <c r="R41" s="65">
        <v>824.01562323056851</v>
      </c>
      <c r="S41" s="65"/>
      <c r="T41" s="50">
        <v>10.543819280483415</v>
      </c>
      <c r="U41" s="50">
        <v>5.008698254010084</v>
      </c>
      <c r="V41" s="50">
        <v>1.9942879653338585</v>
      </c>
      <c r="W41" s="65">
        <v>20.102537527998056</v>
      </c>
      <c r="X41" s="65">
        <v>14.413874755040668</v>
      </c>
      <c r="Y41" s="65">
        <v>234.86899282107623</v>
      </c>
      <c r="Z41" s="65"/>
      <c r="AA41" s="65">
        <v>25.487719028576748</v>
      </c>
      <c r="AB41" s="65">
        <v>18.395521045290742</v>
      </c>
      <c r="AC41" s="65">
        <v>50</v>
      </c>
      <c r="AD41" s="65">
        <v>211.66434915483171</v>
      </c>
      <c r="AE41" s="65">
        <v>762.87804882002399</v>
      </c>
      <c r="AF41" s="65">
        <v>126.56819826123848</v>
      </c>
      <c r="AG41" s="65">
        <v>210.71806883823803</v>
      </c>
      <c r="AH41" s="65">
        <v>6.2716996322943368</v>
      </c>
      <c r="AI41" s="51">
        <f t="shared" si="0"/>
        <v>7044.8469098884834</v>
      </c>
      <c r="AJ41" s="65">
        <f>2693.85787215445+24.29</f>
        <v>2718.1478721544499</v>
      </c>
      <c r="AK41" s="65"/>
      <c r="AL41" s="65"/>
      <c r="AM41" s="65"/>
      <c r="AN41" s="65"/>
      <c r="AO41" s="52">
        <f t="shared" si="1"/>
        <v>2718.1478721544499</v>
      </c>
      <c r="AP41" s="65"/>
      <c r="AQ41" s="65"/>
      <c r="AR41" s="65"/>
      <c r="AS41" s="102">
        <f t="shared" si="4"/>
        <v>0</v>
      </c>
      <c r="AT41" s="50">
        <v>0</v>
      </c>
      <c r="AU41" s="65">
        <v>2048.2046313065784</v>
      </c>
      <c r="AV41" s="53">
        <f t="shared" si="2"/>
        <v>2048.2046313065784</v>
      </c>
      <c r="AW41" s="52">
        <f t="shared" si="3"/>
        <v>11811.199413349512</v>
      </c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7"/>
    </row>
    <row r="42" spans="1:73" s="21" customFormat="1" ht="13.5" customHeight="1" x14ac:dyDescent="0.25">
      <c r="A42" s="49">
        <v>37</v>
      </c>
      <c r="B42" s="21" t="s">
        <v>86</v>
      </c>
      <c r="C42" s="65"/>
      <c r="D42" s="65"/>
      <c r="E42" s="65">
        <v>55</v>
      </c>
      <c r="F42" s="108">
        <v>75</v>
      </c>
      <c r="G42" s="65"/>
      <c r="H42" s="65"/>
      <c r="I42" s="65"/>
      <c r="J42" s="65"/>
      <c r="K42" s="65">
        <v>50</v>
      </c>
      <c r="L42" s="65"/>
      <c r="M42" s="65"/>
      <c r="N42" s="65"/>
      <c r="O42" s="65">
        <v>102.81417504020624</v>
      </c>
      <c r="P42" s="65"/>
      <c r="Q42" s="65">
        <v>400</v>
      </c>
      <c r="R42" s="65">
        <v>350</v>
      </c>
      <c r="S42" s="65">
        <v>12.68897803934958</v>
      </c>
      <c r="T42" s="50">
        <v>21.949317699787912</v>
      </c>
      <c r="U42" s="50"/>
      <c r="V42" s="50"/>
      <c r="W42" s="65">
        <v>20</v>
      </c>
      <c r="X42" s="65">
        <v>16.01541639448963</v>
      </c>
      <c r="Y42" s="65">
        <v>200</v>
      </c>
      <c r="Z42" s="65"/>
      <c r="AA42" s="65">
        <v>47.334335338785401</v>
      </c>
      <c r="AB42" s="65">
        <v>32.813850163823915</v>
      </c>
      <c r="AC42" s="65"/>
      <c r="AD42" s="65"/>
      <c r="AE42" s="65">
        <v>1337.6685259788896</v>
      </c>
      <c r="AF42" s="65">
        <v>240.2312673142365</v>
      </c>
      <c r="AG42" s="65">
        <v>107.84837631225226</v>
      </c>
      <c r="AH42" s="65"/>
      <c r="AI42" s="51">
        <f t="shared" si="0"/>
        <v>3069.3642422818211</v>
      </c>
      <c r="AJ42" s="65">
        <v>1992.7811217330395</v>
      </c>
      <c r="AK42" s="65"/>
      <c r="AL42" s="65"/>
      <c r="AM42" s="65"/>
      <c r="AN42" s="65"/>
      <c r="AO42" s="52">
        <f t="shared" si="1"/>
        <v>1992.7811217330395</v>
      </c>
      <c r="AP42" s="65"/>
      <c r="AQ42" s="65"/>
      <c r="AR42" s="65"/>
      <c r="AS42" s="102">
        <f t="shared" si="4"/>
        <v>0</v>
      </c>
      <c r="AT42" s="50">
        <v>0</v>
      </c>
      <c r="AU42" s="65">
        <v>1799.8333076205479</v>
      </c>
      <c r="AV42" s="53">
        <f t="shared" si="2"/>
        <v>1799.8333076205479</v>
      </c>
      <c r="AW42" s="52">
        <f t="shared" si="3"/>
        <v>6861.9786716354083</v>
      </c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7"/>
    </row>
    <row r="43" spans="1:73" s="33" customFormat="1" ht="13.5" customHeight="1" x14ac:dyDescent="0.25">
      <c r="A43" s="49">
        <v>38</v>
      </c>
      <c r="B43" s="21" t="s">
        <v>87</v>
      </c>
      <c r="C43" s="65"/>
      <c r="D43" s="65"/>
      <c r="E43" s="65"/>
      <c r="F43" s="108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>
        <v>208.85510311295076</v>
      </c>
      <c r="T43" s="50"/>
      <c r="U43" s="50"/>
      <c r="V43" s="50"/>
      <c r="W43" s="65"/>
      <c r="X43" s="65"/>
      <c r="Y43" s="65"/>
      <c r="Z43" s="65"/>
      <c r="AA43" s="65"/>
      <c r="AB43" s="65"/>
      <c r="AC43" s="65"/>
      <c r="AD43" s="65">
        <v>2.7314554815198733E-3</v>
      </c>
      <c r="AE43" s="65"/>
      <c r="AF43" s="65"/>
      <c r="AG43" s="65"/>
      <c r="AH43" s="65"/>
      <c r="AI43" s="51">
        <f t="shared" si="0"/>
        <v>208.85783456843228</v>
      </c>
      <c r="AJ43" s="65">
        <v>2.3522378793359167E-3</v>
      </c>
      <c r="AK43" s="65"/>
      <c r="AL43" s="65"/>
      <c r="AM43" s="65"/>
      <c r="AN43" s="65"/>
      <c r="AO43" s="52">
        <f t="shared" si="1"/>
        <v>2.3522378793359167E-3</v>
      </c>
      <c r="AP43" s="65"/>
      <c r="AQ43" s="65"/>
      <c r="AR43" s="65"/>
      <c r="AS43" s="102">
        <f t="shared" si="4"/>
        <v>0</v>
      </c>
      <c r="AT43" s="50">
        <v>0</v>
      </c>
      <c r="AU43" s="65"/>
      <c r="AV43" s="53">
        <f t="shared" si="2"/>
        <v>0</v>
      </c>
      <c r="AW43" s="52">
        <f t="shared" si="3"/>
        <v>208.86018680631162</v>
      </c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</row>
    <row r="44" spans="1:73" ht="13.5" customHeight="1" x14ac:dyDescent="0.25">
      <c r="A44" s="49">
        <v>39</v>
      </c>
      <c r="B44" s="68" t="s">
        <v>24</v>
      </c>
      <c r="C44" s="50"/>
      <c r="D44" s="54"/>
      <c r="E44" s="54">
        <v>5.738321155157957E-2</v>
      </c>
      <c r="F44" s="69">
        <v>0.93634508550144591</v>
      </c>
      <c r="G44" s="50">
        <v>4.7210385477355459</v>
      </c>
      <c r="H44" s="50">
        <v>3.7650445625865732E-2</v>
      </c>
      <c r="I44" s="50"/>
      <c r="J44" s="50"/>
      <c r="K44" s="50">
        <v>4.1242861214991819</v>
      </c>
      <c r="L44" s="50">
        <v>2.0173183363373206</v>
      </c>
      <c r="M44" s="50">
        <v>19.880736041064552</v>
      </c>
      <c r="N44" s="50">
        <v>3.5073695211515297</v>
      </c>
      <c r="O44" s="50">
        <v>0.23091198392229956</v>
      </c>
      <c r="P44" s="50"/>
      <c r="Q44" s="50">
        <v>6.5144887917467447</v>
      </c>
      <c r="R44" s="50">
        <v>6.4578483788563368</v>
      </c>
      <c r="S44" s="50">
        <v>3.9130194009133086</v>
      </c>
      <c r="T44" s="50">
        <v>7.5874784905359434</v>
      </c>
      <c r="U44" s="69">
        <v>2.6753273774399502</v>
      </c>
      <c r="V44" s="50">
        <v>13.2</v>
      </c>
      <c r="W44" s="50"/>
      <c r="X44" s="50"/>
      <c r="Y44" s="50"/>
      <c r="Z44" s="50"/>
      <c r="AA44" s="50">
        <v>11.3470987726889</v>
      </c>
      <c r="AB44" s="50">
        <v>10.400178826852155</v>
      </c>
      <c r="AC44" s="50"/>
      <c r="AD44" s="50"/>
      <c r="AE44" s="54">
        <v>11.566448817250087</v>
      </c>
      <c r="AF44" s="54">
        <v>2.6253672931320264</v>
      </c>
      <c r="AG44" s="54">
        <v>2.8620219220905945</v>
      </c>
      <c r="AH44" s="54"/>
      <c r="AI44" s="51">
        <f t="shared" si="0"/>
        <v>114.66231736589536</v>
      </c>
      <c r="AJ44" s="50">
        <v>7.6316001908139199</v>
      </c>
      <c r="AK44" s="50"/>
      <c r="AL44" s="50"/>
      <c r="AM44" s="50"/>
      <c r="AN44" s="50"/>
      <c r="AO44" s="52">
        <f t="shared" si="1"/>
        <v>7.6316001908139199</v>
      </c>
      <c r="AP44" s="50"/>
      <c r="AQ44" s="50"/>
      <c r="AR44" s="50"/>
      <c r="AS44" s="102">
        <f t="shared" si="4"/>
        <v>0</v>
      </c>
      <c r="AT44" s="50">
        <v>0</v>
      </c>
      <c r="AU44" s="50">
        <v>1.7872237270880003</v>
      </c>
      <c r="AV44" s="53">
        <f t="shared" si="2"/>
        <v>1.7872237270880003</v>
      </c>
      <c r="AW44" s="52">
        <f t="shared" si="3"/>
        <v>124.08114128379728</v>
      </c>
    </row>
    <row r="45" spans="1:73" ht="13.5" customHeight="1" x14ac:dyDescent="0.25">
      <c r="A45" s="49">
        <v>40</v>
      </c>
      <c r="B45" s="68" t="s">
        <v>88</v>
      </c>
      <c r="C45" s="50">
        <v>262.1745695049309</v>
      </c>
      <c r="D45" s="54">
        <v>27.644845049741846</v>
      </c>
      <c r="E45" s="54">
        <v>39.835494482466729</v>
      </c>
      <c r="F45" s="69">
        <v>111.03013925686196</v>
      </c>
      <c r="G45" s="50">
        <v>16.522829348561409</v>
      </c>
      <c r="H45" s="50">
        <v>24.713675748104379</v>
      </c>
      <c r="I45" s="50">
        <v>10.494287754650635</v>
      </c>
      <c r="J45" s="50">
        <v>44.318708706289065</v>
      </c>
      <c r="K45" s="50">
        <v>345.23146842471056</v>
      </c>
      <c r="L45" s="50">
        <v>8.5212933692694648</v>
      </c>
      <c r="M45" s="50">
        <v>208.31866586686112</v>
      </c>
      <c r="N45" s="50">
        <v>0.36463462475936159</v>
      </c>
      <c r="O45" s="50">
        <v>361.83463019280748</v>
      </c>
      <c r="P45" s="50">
        <v>0.35173232155429623</v>
      </c>
      <c r="Q45" s="50">
        <v>1709.2940991272978</v>
      </c>
      <c r="R45" s="50">
        <v>461.21178536914726</v>
      </c>
      <c r="S45" s="50">
        <v>175.82026859762345</v>
      </c>
      <c r="T45" s="50">
        <v>57.688441850825683</v>
      </c>
      <c r="U45" s="50">
        <v>1.3453934500308204</v>
      </c>
      <c r="V45" s="50">
        <v>2.499609361997035</v>
      </c>
      <c r="W45" s="50">
        <v>155.46664219215924</v>
      </c>
      <c r="X45" s="50">
        <v>8.1656320468418624</v>
      </c>
      <c r="Y45" s="50">
        <v>116.90000940291955</v>
      </c>
      <c r="Z45" s="50">
        <v>9.7944756685122236</v>
      </c>
      <c r="AA45" s="50">
        <v>5.4799204791493255</v>
      </c>
      <c r="AB45" s="50"/>
      <c r="AC45" s="50">
        <v>150.00319313378392</v>
      </c>
      <c r="AD45" s="50">
        <v>48.587492934693003</v>
      </c>
      <c r="AE45" s="54">
        <v>642.2981588965805</v>
      </c>
      <c r="AF45" s="54">
        <v>0</v>
      </c>
      <c r="AG45" s="54">
        <v>76.594724830909456</v>
      </c>
      <c r="AH45" s="57">
        <v>29.407311250856715</v>
      </c>
      <c r="AI45" s="51">
        <f t="shared" si="0"/>
        <v>5111.9141332448962</v>
      </c>
      <c r="AJ45" s="50">
        <f>5129.76107630558+198.08+6</f>
        <v>5333.8410763055799</v>
      </c>
      <c r="AK45" s="50"/>
      <c r="AL45" s="50"/>
      <c r="AM45" s="50"/>
      <c r="AN45" s="50"/>
      <c r="AO45" s="52">
        <f t="shared" si="1"/>
        <v>5333.8410763055799</v>
      </c>
      <c r="AP45" s="50"/>
      <c r="AQ45" s="50"/>
      <c r="AR45" s="50"/>
      <c r="AS45" s="102">
        <f t="shared" si="4"/>
        <v>0</v>
      </c>
      <c r="AT45" s="50">
        <v>0</v>
      </c>
      <c r="AU45" s="50">
        <v>193.01857132215696</v>
      </c>
      <c r="AV45" s="53">
        <f t="shared" si="2"/>
        <v>193.01857132215696</v>
      </c>
      <c r="AW45" s="52">
        <f t="shared" si="3"/>
        <v>10638.773780872634</v>
      </c>
    </row>
    <row r="46" spans="1:73" ht="13.5" customHeight="1" x14ac:dyDescent="0.25">
      <c r="A46" s="49">
        <v>41</v>
      </c>
      <c r="B46" s="68" t="s">
        <v>89</v>
      </c>
      <c r="C46" s="50"/>
      <c r="D46" s="54">
        <v>0.58457773228172305</v>
      </c>
      <c r="E46" s="54"/>
      <c r="F46" s="69">
        <v>12.990641258527514</v>
      </c>
      <c r="G46" s="50">
        <v>13.698049873699761</v>
      </c>
      <c r="H46" s="50">
        <v>9.9274912733564449</v>
      </c>
      <c r="I46" s="50">
        <v>26.023644405345966</v>
      </c>
      <c r="J46" s="50">
        <v>1.7138672014557876</v>
      </c>
      <c r="K46" s="50">
        <v>9.864397774253165</v>
      </c>
      <c r="L46" s="50">
        <v>19.628452208450149</v>
      </c>
      <c r="M46" s="50">
        <v>62.208312329777058</v>
      </c>
      <c r="N46" s="50">
        <v>7.5484664617449164</v>
      </c>
      <c r="O46" s="50">
        <v>39.020017418129214</v>
      </c>
      <c r="P46" s="50"/>
      <c r="Q46" s="50">
        <v>356.1019112319949</v>
      </c>
      <c r="R46" s="50">
        <v>428.25656493722227</v>
      </c>
      <c r="S46" s="50">
        <v>168.96250453595937</v>
      </c>
      <c r="T46" s="50">
        <v>85.274900956420836</v>
      </c>
      <c r="U46" s="50">
        <v>0.50708083310956487</v>
      </c>
      <c r="V46" s="50">
        <v>0.97498522749655314</v>
      </c>
      <c r="W46" s="50">
        <v>110.98261751088842</v>
      </c>
      <c r="X46" s="50">
        <v>1.3820069137672686</v>
      </c>
      <c r="Y46" s="50">
        <v>12.943843104598619</v>
      </c>
      <c r="Z46" s="50">
        <v>7.0853306169863002</v>
      </c>
      <c r="AA46" s="50">
        <v>208.48053022896991</v>
      </c>
      <c r="AB46" s="50">
        <v>50.866454661246799</v>
      </c>
      <c r="AC46" s="50">
        <v>48.467500000000001</v>
      </c>
      <c r="AD46" s="50">
        <v>2.4493965545046654</v>
      </c>
      <c r="AE46" s="54">
        <v>276.93552376708271</v>
      </c>
      <c r="AF46" s="54">
        <v>104.25543727506542</v>
      </c>
      <c r="AG46" s="54">
        <v>5.1097841565546664</v>
      </c>
      <c r="AH46" s="57">
        <v>41.481814327388165</v>
      </c>
      <c r="AI46" s="51">
        <f t="shared" si="0"/>
        <v>2113.7261047762781</v>
      </c>
      <c r="AJ46" s="50">
        <f>4497.44586056372-10</f>
        <v>4487.4458605637201</v>
      </c>
      <c r="AK46" s="50"/>
      <c r="AL46" s="50"/>
      <c r="AM46" s="50"/>
      <c r="AN46" s="50"/>
      <c r="AO46" s="52">
        <f t="shared" si="1"/>
        <v>4487.4458605637201</v>
      </c>
      <c r="AP46" s="50"/>
      <c r="AQ46" s="50"/>
      <c r="AR46" s="50"/>
      <c r="AS46" s="102">
        <f t="shared" si="4"/>
        <v>0</v>
      </c>
      <c r="AT46" s="50">
        <v>0</v>
      </c>
      <c r="AU46" s="50">
        <v>0</v>
      </c>
      <c r="AV46" s="53">
        <f t="shared" si="2"/>
        <v>0</v>
      </c>
      <c r="AW46" s="52">
        <f t="shared" si="3"/>
        <v>6601.1719653399978</v>
      </c>
    </row>
    <row r="47" spans="1:73" ht="13.5" customHeight="1" x14ac:dyDescent="0.25">
      <c r="A47" s="49">
        <v>42</v>
      </c>
      <c r="B47" s="27" t="s">
        <v>90</v>
      </c>
      <c r="C47" s="50"/>
      <c r="D47" s="54"/>
      <c r="E47" s="54">
        <v>251.17528877623076</v>
      </c>
      <c r="F47" s="69"/>
      <c r="G47" s="50"/>
      <c r="H47" s="50">
        <v>4.6946488036275351</v>
      </c>
      <c r="I47" s="50"/>
      <c r="J47" s="50">
        <v>0.30766455052247721</v>
      </c>
      <c r="K47" s="50">
        <v>14.032755399747471</v>
      </c>
      <c r="L47" s="50">
        <v>52.37333168481608</v>
      </c>
      <c r="M47" s="50">
        <v>117.22889366667968</v>
      </c>
      <c r="N47" s="50">
        <v>0.17174419390661852</v>
      </c>
      <c r="O47" s="50">
        <v>7.5756479246442314</v>
      </c>
      <c r="P47" s="50"/>
      <c r="Q47" s="50"/>
      <c r="R47" s="50"/>
      <c r="S47" s="50"/>
      <c r="T47" s="50"/>
      <c r="U47" s="50"/>
      <c r="V47" s="50">
        <v>1.3649793184951744</v>
      </c>
      <c r="W47" s="50">
        <v>0.24997823826697582</v>
      </c>
      <c r="X47" s="50"/>
      <c r="Y47" s="50"/>
      <c r="Z47" s="50"/>
      <c r="AA47" s="50"/>
      <c r="AB47" s="50"/>
      <c r="AC47" s="50"/>
      <c r="AD47" s="50">
        <v>79.585859513841086</v>
      </c>
      <c r="AE47" s="54">
        <v>23.748042650313657</v>
      </c>
      <c r="AF47" s="54"/>
      <c r="AG47" s="54">
        <v>0.2246841645008755</v>
      </c>
      <c r="AH47" s="54"/>
      <c r="AI47" s="51">
        <f t="shared" si="0"/>
        <v>552.73351888559262</v>
      </c>
      <c r="AJ47" s="50">
        <f>560.971163284407+99.43</f>
        <v>660.40116328440695</v>
      </c>
      <c r="AK47" s="50"/>
      <c r="AL47" s="50"/>
      <c r="AM47" s="50"/>
      <c r="AN47" s="50"/>
      <c r="AO47" s="52">
        <f t="shared" si="1"/>
        <v>660.40116328440695</v>
      </c>
      <c r="AP47" s="50"/>
      <c r="AQ47" s="50"/>
      <c r="AR47" s="50"/>
      <c r="AS47" s="102">
        <f t="shared" si="4"/>
        <v>0</v>
      </c>
      <c r="AT47" s="50">
        <v>0</v>
      </c>
      <c r="AU47" s="50">
        <v>0</v>
      </c>
      <c r="AV47" s="53">
        <f t="shared" si="2"/>
        <v>0</v>
      </c>
      <c r="AW47" s="52">
        <f t="shared" si="3"/>
        <v>1213.1346821699995</v>
      </c>
    </row>
    <row r="48" spans="1:73" ht="13.5" customHeight="1" x14ac:dyDescent="0.25">
      <c r="A48" s="49">
        <v>43</v>
      </c>
      <c r="B48" s="21" t="s">
        <v>91</v>
      </c>
      <c r="C48" s="50"/>
      <c r="D48" s="54">
        <v>6.5494549544882874</v>
      </c>
      <c r="E48" s="54">
        <v>209.36633301857893</v>
      </c>
      <c r="F48" s="69">
        <v>95.789070378167196</v>
      </c>
      <c r="G48" s="50">
        <v>61.944257705810998</v>
      </c>
      <c r="H48" s="50">
        <v>4.7771851486848718</v>
      </c>
      <c r="I48" s="50">
        <v>86.812148017819879</v>
      </c>
      <c r="J48" s="50">
        <v>8.5401266504311693</v>
      </c>
      <c r="K48" s="50">
        <v>261.18328180034814</v>
      </c>
      <c r="L48" s="50">
        <v>22.998975497624862</v>
      </c>
      <c r="M48" s="50">
        <v>575.82665051184904</v>
      </c>
      <c r="N48" s="50">
        <v>12.364059065211627</v>
      </c>
      <c r="O48" s="50">
        <v>321.88181751142167</v>
      </c>
      <c r="P48" s="50"/>
      <c r="Q48" s="50">
        <v>1506.6598776665501</v>
      </c>
      <c r="R48" s="50">
        <v>43.349833498945387</v>
      </c>
      <c r="S48" s="50">
        <v>12.735500869736427</v>
      </c>
      <c r="T48" s="50">
        <v>1150</v>
      </c>
      <c r="U48" s="50"/>
      <c r="V48" s="50">
        <v>0</v>
      </c>
      <c r="W48" s="50">
        <v>56.949378677013982</v>
      </c>
      <c r="X48" s="50">
        <v>35.12266432219603</v>
      </c>
      <c r="Y48" s="50">
        <v>328.95801885875937</v>
      </c>
      <c r="Z48" s="50">
        <v>72.260000000000005</v>
      </c>
      <c r="AA48" s="50">
        <v>15.709105373561398</v>
      </c>
      <c r="AB48" s="50">
        <v>135.26828211704697</v>
      </c>
      <c r="AC48" s="50">
        <v>58.161000000000001</v>
      </c>
      <c r="AD48" s="50">
        <v>173.02307159676502</v>
      </c>
      <c r="AE48" s="54">
        <v>208.21908197401405</v>
      </c>
      <c r="AF48" s="54">
        <v>68.319959777959951</v>
      </c>
      <c r="AG48" s="54">
        <v>73.724908174360735</v>
      </c>
      <c r="AH48" s="57">
        <v>2.5087302505379681</v>
      </c>
      <c r="AI48" s="51">
        <f t="shared" si="0"/>
        <v>5609.0027734178839</v>
      </c>
      <c r="AJ48" s="50">
        <v>1031.5910342594657</v>
      </c>
      <c r="AK48" s="50"/>
      <c r="AL48" s="50"/>
      <c r="AM48" s="50"/>
      <c r="AN48" s="50"/>
      <c r="AO48" s="52">
        <f t="shared" si="1"/>
        <v>1031.5910342594657</v>
      </c>
      <c r="AP48" s="50"/>
      <c r="AQ48" s="50"/>
      <c r="AR48" s="50"/>
      <c r="AS48" s="102">
        <f t="shared" si="4"/>
        <v>0</v>
      </c>
      <c r="AT48" s="50">
        <v>0</v>
      </c>
      <c r="AU48" s="50">
        <v>1.5436721200000001</v>
      </c>
      <c r="AV48" s="53">
        <f t="shared" si="2"/>
        <v>1.5436721200000001</v>
      </c>
      <c r="AW48" s="52">
        <f t="shared" si="3"/>
        <v>6642.1374797973494</v>
      </c>
    </row>
    <row r="49" spans="1:49" ht="13.5" customHeight="1" x14ac:dyDescent="0.25">
      <c r="A49" s="49">
        <v>44</v>
      </c>
      <c r="B49" s="21" t="s">
        <v>92</v>
      </c>
      <c r="C49" s="50">
        <v>53.918265906557664</v>
      </c>
      <c r="D49" s="54">
        <v>0.9162836304276426</v>
      </c>
      <c r="E49" s="54">
        <v>27.770885550091506</v>
      </c>
      <c r="F49" s="69">
        <v>19.070735373564226</v>
      </c>
      <c r="G49" s="50">
        <v>10.512284792024545</v>
      </c>
      <c r="H49" s="50">
        <v>10.481237260734773</v>
      </c>
      <c r="I49" s="50"/>
      <c r="J49" s="50">
        <v>1.9790800890163422</v>
      </c>
      <c r="K49" s="50">
        <v>57.831411935640631</v>
      </c>
      <c r="L49" s="50">
        <v>2.8267618370164116</v>
      </c>
      <c r="M49" s="50">
        <v>9.6540771240128098</v>
      </c>
      <c r="N49" s="50">
        <v>0.44567618318767505</v>
      </c>
      <c r="O49" s="50">
        <v>5.2165659413603622</v>
      </c>
      <c r="P49" s="50"/>
      <c r="Q49" s="50">
        <v>223.87635993403205</v>
      </c>
      <c r="R49" s="50">
        <v>321.2222662271854</v>
      </c>
      <c r="S49" s="50">
        <v>379.42845751532985</v>
      </c>
      <c r="T49" s="50">
        <v>14.015086765023025</v>
      </c>
      <c r="U49" s="50">
        <v>2.9334043211375547</v>
      </c>
      <c r="V49" s="50">
        <v>2.6413236163088438</v>
      </c>
      <c r="W49" s="50">
        <v>11.700247213340353</v>
      </c>
      <c r="X49" s="50">
        <v>8.3967440429676472</v>
      </c>
      <c r="Y49" s="50">
        <v>503.58248283541354</v>
      </c>
      <c r="Z49" s="50">
        <v>24.919977012422422</v>
      </c>
      <c r="AA49" s="50">
        <v>111.35198413631431</v>
      </c>
      <c r="AB49" s="50">
        <v>13.713995129257718</v>
      </c>
      <c r="AC49" s="50">
        <v>50</v>
      </c>
      <c r="AD49" s="50">
        <v>23.867704952240427</v>
      </c>
      <c r="AE49" s="54">
        <v>206.63281260307517</v>
      </c>
      <c r="AF49" s="54">
        <v>75.150819952868261</v>
      </c>
      <c r="AG49" s="54">
        <v>66.789560705607173</v>
      </c>
      <c r="AH49" s="57">
        <v>54.805948132487522</v>
      </c>
      <c r="AI49" s="51">
        <f t="shared" si="0"/>
        <v>2295.6524407186457</v>
      </c>
      <c r="AJ49" s="50">
        <f>3191.04134434947-7.06-80</f>
        <v>3103.98134434947</v>
      </c>
      <c r="AK49" s="50"/>
      <c r="AL49" s="50"/>
      <c r="AM49" s="50"/>
      <c r="AN49" s="50"/>
      <c r="AO49" s="52">
        <f t="shared" si="1"/>
        <v>3103.98134434947</v>
      </c>
      <c r="AP49" s="50"/>
      <c r="AQ49" s="50"/>
      <c r="AR49" s="50"/>
      <c r="AS49" s="102">
        <f t="shared" si="4"/>
        <v>0</v>
      </c>
      <c r="AT49" s="50">
        <v>0</v>
      </c>
      <c r="AU49" s="50">
        <v>20.392637197097713</v>
      </c>
      <c r="AV49" s="53">
        <f t="shared" si="2"/>
        <v>20.392637197097713</v>
      </c>
      <c r="AW49" s="52">
        <f t="shared" si="3"/>
        <v>5420.0264222652131</v>
      </c>
    </row>
    <row r="50" spans="1:49" ht="13.5" customHeight="1" x14ac:dyDescent="0.25">
      <c r="A50" s="49">
        <v>45</v>
      </c>
      <c r="B50" s="26" t="s">
        <v>93</v>
      </c>
      <c r="C50" s="50"/>
      <c r="D50" s="54"/>
      <c r="E50" s="54"/>
      <c r="F50" s="69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>
        <v>90.006302773220227</v>
      </c>
      <c r="U50" s="50"/>
      <c r="V50" s="50">
        <v>11.75300374236754</v>
      </c>
      <c r="W50" s="50"/>
      <c r="X50" s="50"/>
      <c r="Y50" s="50"/>
      <c r="Z50" s="50"/>
      <c r="AA50" s="50"/>
      <c r="AB50" s="50">
        <v>20.753014811056723</v>
      </c>
      <c r="AC50" s="50"/>
      <c r="AD50" s="50"/>
      <c r="AE50" s="54"/>
      <c r="AF50" s="54">
        <v>18.433399864240538</v>
      </c>
      <c r="AG50" s="54">
        <v>4.0856992072629499</v>
      </c>
      <c r="AH50" s="54"/>
      <c r="AI50" s="51">
        <f t="shared" si="0"/>
        <v>145.03142039814799</v>
      </c>
      <c r="AJ50" s="50">
        <v>390.44364027583754</v>
      </c>
      <c r="AK50" s="50"/>
      <c r="AL50" s="50">
        <v>21570.645289847205</v>
      </c>
      <c r="AM50" s="50">
        <f>SUM(AK50+AL50)</f>
        <v>21570.645289847205</v>
      </c>
      <c r="AN50" s="50"/>
      <c r="AO50" s="52">
        <f t="shared" si="1"/>
        <v>21961.088930123042</v>
      </c>
      <c r="AP50" s="50"/>
      <c r="AQ50" s="50"/>
      <c r="AR50" s="50"/>
      <c r="AS50" s="102">
        <f t="shared" si="4"/>
        <v>0</v>
      </c>
      <c r="AT50" s="50">
        <v>0</v>
      </c>
      <c r="AU50" s="50">
        <v>126.20232804835484</v>
      </c>
      <c r="AV50" s="53">
        <f t="shared" si="2"/>
        <v>126.20232804835484</v>
      </c>
      <c r="AW50" s="52">
        <f t="shared" si="3"/>
        <v>22232.322678569544</v>
      </c>
    </row>
    <row r="51" spans="1:49" ht="13.5" customHeight="1" x14ac:dyDescent="0.25">
      <c r="A51" s="49">
        <v>46</v>
      </c>
      <c r="B51" s="68" t="s">
        <v>94</v>
      </c>
      <c r="C51" s="50"/>
      <c r="D51" s="54">
        <v>1.9146896677194758</v>
      </c>
      <c r="E51" s="54"/>
      <c r="F51" s="69"/>
      <c r="G51" s="50">
        <v>0.83524694351827811</v>
      </c>
      <c r="H51" s="50">
        <v>5.075038015540553</v>
      </c>
      <c r="I51" s="50">
        <v>5.49</v>
      </c>
      <c r="J51" s="50">
        <v>0.11902856634265144</v>
      </c>
      <c r="K51" s="50">
        <v>3.5440493433742679</v>
      </c>
      <c r="L51" s="50">
        <v>2.3497493416126445</v>
      </c>
      <c r="M51" s="50">
        <v>17.85858356686202</v>
      </c>
      <c r="N51" s="50">
        <v>0.20323062945616524</v>
      </c>
      <c r="O51" s="50">
        <v>63.599332825090478</v>
      </c>
      <c r="P51" s="50"/>
      <c r="Q51" s="50"/>
      <c r="R51" s="50"/>
      <c r="S51" s="50"/>
      <c r="T51" s="50">
        <v>11.248829484973388</v>
      </c>
      <c r="U51" s="50"/>
      <c r="V51" s="50">
        <v>10.840063029348041</v>
      </c>
      <c r="W51" s="50"/>
      <c r="X51" s="50"/>
      <c r="Y51" s="50"/>
      <c r="Z51" s="50"/>
      <c r="AA51" s="50">
        <v>49.489770727250807</v>
      </c>
      <c r="AB51" s="50">
        <v>68.68839420957589</v>
      </c>
      <c r="AC51" s="50"/>
      <c r="AD51" s="50">
        <v>9.3352330492579032</v>
      </c>
      <c r="AE51" s="54">
        <v>244.041806808931</v>
      </c>
      <c r="AF51" s="54">
        <v>7.7458454032850179</v>
      </c>
      <c r="AG51" s="54">
        <v>50.927938550262638</v>
      </c>
      <c r="AH51" s="54"/>
      <c r="AI51" s="51">
        <f t="shared" si="0"/>
        <v>553.30683016240118</v>
      </c>
      <c r="AJ51" s="50">
        <f>2440.7744460245+0.35-10.65</f>
        <v>2430.4744460244997</v>
      </c>
      <c r="AK51" s="50">
        <f>[33]Edu_annual!$C$172</f>
        <v>5624.2247423432209</v>
      </c>
      <c r="AL51" s="50"/>
      <c r="AM51" s="50">
        <f>SUM(AK51+AL51)</f>
        <v>5624.2247423432209</v>
      </c>
      <c r="AN51" s="50"/>
      <c r="AO51" s="52">
        <f t="shared" si="1"/>
        <v>8054.6991883677201</v>
      </c>
      <c r="AP51" s="50"/>
      <c r="AQ51" s="50"/>
      <c r="AR51" s="50"/>
      <c r="AS51" s="102">
        <f t="shared" si="4"/>
        <v>0</v>
      </c>
      <c r="AT51" s="50">
        <v>0</v>
      </c>
      <c r="AU51" s="50">
        <v>0</v>
      </c>
      <c r="AV51" s="53">
        <f t="shared" si="2"/>
        <v>0</v>
      </c>
      <c r="AW51" s="52">
        <f t="shared" si="3"/>
        <v>8608.0060185301209</v>
      </c>
    </row>
    <row r="52" spans="1:49" ht="13.5" customHeight="1" x14ac:dyDescent="0.25">
      <c r="A52" s="49">
        <v>47</v>
      </c>
      <c r="B52" s="68" t="s">
        <v>95</v>
      </c>
      <c r="C52" s="50"/>
      <c r="D52" s="54"/>
      <c r="E52" s="54"/>
      <c r="F52" s="69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>
        <v>1.82</v>
      </c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4"/>
      <c r="AF52" s="54"/>
      <c r="AG52" s="54"/>
      <c r="AH52" s="54"/>
      <c r="AI52" s="51">
        <f t="shared" si="0"/>
        <v>1.82</v>
      </c>
      <c r="AJ52" s="50">
        <f>268.348695095987+16.09</f>
        <v>284.43869509598699</v>
      </c>
      <c r="AK52" s="50">
        <v>3493.0934000925117</v>
      </c>
      <c r="AL52" s="50"/>
      <c r="AM52" s="50">
        <v>3493.0934000925117</v>
      </c>
      <c r="AN52" s="50"/>
      <c r="AO52" s="52">
        <f t="shared" si="1"/>
        <v>3777.5320951884987</v>
      </c>
      <c r="AP52" s="50"/>
      <c r="AQ52" s="50"/>
      <c r="AR52" s="50"/>
      <c r="AS52" s="102">
        <f t="shared" si="4"/>
        <v>0</v>
      </c>
      <c r="AT52" s="50">
        <v>0</v>
      </c>
      <c r="AU52" s="50">
        <v>0</v>
      </c>
      <c r="AV52" s="53">
        <f t="shared" si="2"/>
        <v>0</v>
      </c>
      <c r="AW52" s="52">
        <f t="shared" si="3"/>
        <v>3779.3520951884989</v>
      </c>
    </row>
    <row r="53" spans="1:49" ht="13.5" customHeight="1" x14ac:dyDescent="0.25">
      <c r="A53" s="49">
        <v>48</v>
      </c>
      <c r="B53" s="68" t="s">
        <v>96</v>
      </c>
      <c r="C53" s="50"/>
      <c r="D53" s="54">
        <v>0.39869234510189921</v>
      </c>
      <c r="E53" s="54">
        <v>4.7650570792788347</v>
      </c>
      <c r="F53" s="69">
        <v>1.2541809078131168</v>
      </c>
      <c r="G53" s="50">
        <v>21.7916520927274</v>
      </c>
      <c r="H53" s="50">
        <v>3.3188954041341083E-2</v>
      </c>
      <c r="I53" s="50"/>
      <c r="J53" s="50"/>
      <c r="K53" s="50">
        <v>11.499054416824874</v>
      </c>
      <c r="L53" s="50">
        <v>1.7782707332807162</v>
      </c>
      <c r="M53" s="71">
        <v>20.125830376301906</v>
      </c>
      <c r="N53" s="50">
        <v>3.091754265015342</v>
      </c>
      <c r="O53" s="50">
        <v>29.678236166075973</v>
      </c>
      <c r="P53" s="50"/>
      <c r="Q53" s="50"/>
      <c r="R53" s="50"/>
      <c r="S53" s="50">
        <v>0.56540211136438712</v>
      </c>
      <c r="T53" s="50">
        <v>0</v>
      </c>
      <c r="U53" s="50"/>
      <c r="V53" s="50"/>
      <c r="W53" s="50"/>
      <c r="X53" s="50"/>
      <c r="Y53" s="50"/>
      <c r="Z53" s="50"/>
      <c r="AA53" s="50"/>
      <c r="AB53" s="50">
        <v>8.8941492047385946</v>
      </c>
      <c r="AC53" s="50"/>
      <c r="AD53" s="50">
        <v>60</v>
      </c>
      <c r="AE53" s="54">
        <v>79.05679954761456</v>
      </c>
      <c r="AF53" s="54">
        <v>35.978878020137763</v>
      </c>
      <c r="AG53" s="54">
        <v>26.307425147339778</v>
      </c>
      <c r="AH53" s="54"/>
      <c r="AI53" s="51">
        <f t="shared" si="0"/>
        <v>305.21857136765647</v>
      </c>
      <c r="AJ53" s="50">
        <f>583.027449632344-60</f>
        <v>523.02744963234397</v>
      </c>
      <c r="AK53" s="50"/>
      <c r="AL53" s="50"/>
      <c r="AM53" s="50">
        <f>SUM(AK53+AL53)</f>
        <v>0</v>
      </c>
      <c r="AN53" s="50"/>
      <c r="AO53" s="52">
        <f t="shared" si="1"/>
        <v>523.02744963234397</v>
      </c>
      <c r="AP53" s="50"/>
      <c r="AQ53" s="50"/>
      <c r="AR53" s="50"/>
      <c r="AS53" s="102">
        <f t="shared" si="4"/>
        <v>0</v>
      </c>
      <c r="AT53" s="50">
        <v>0</v>
      </c>
      <c r="AU53" s="50">
        <v>0</v>
      </c>
      <c r="AV53" s="53">
        <f t="shared" si="2"/>
        <v>0</v>
      </c>
      <c r="AW53" s="52">
        <f t="shared" si="3"/>
        <v>828.24602100000038</v>
      </c>
    </row>
    <row r="54" spans="1:49" s="73" customFormat="1" ht="13.5" customHeight="1" x14ac:dyDescent="0.25">
      <c r="A54" s="17" t="s">
        <v>1</v>
      </c>
      <c r="B54" s="127" t="s">
        <v>97</v>
      </c>
      <c r="C54" s="128">
        <f t="shared" ref="C54:AW54" si="5">SUM(C6:C53)</f>
        <v>3156.5910295945887</v>
      </c>
      <c r="D54" s="128">
        <f t="shared" si="5"/>
        <v>84.359174107750974</v>
      </c>
      <c r="E54" s="128">
        <f t="shared" si="5"/>
        <v>5044.2661828133332</v>
      </c>
      <c r="F54" s="128">
        <f t="shared" si="5"/>
        <v>3590.4507367727065</v>
      </c>
      <c r="G54" s="128">
        <f t="shared" si="5"/>
        <v>374.71308187273178</v>
      </c>
      <c r="H54" s="128">
        <f t="shared" si="5"/>
        <v>340.04480371042564</v>
      </c>
      <c r="I54" s="128">
        <f t="shared" si="5"/>
        <v>455.83527323717476</v>
      </c>
      <c r="J54" s="128">
        <f t="shared" si="5"/>
        <v>873.5554252989416</v>
      </c>
      <c r="K54" s="128">
        <f t="shared" si="5"/>
        <v>9093.6069774305051</v>
      </c>
      <c r="L54" s="128">
        <f t="shared" si="5"/>
        <v>907.64546517705821</v>
      </c>
      <c r="M54" s="128">
        <f t="shared" si="5"/>
        <v>7746.4839646538203</v>
      </c>
      <c r="N54" s="128">
        <f t="shared" si="5"/>
        <v>117.06736717795653</v>
      </c>
      <c r="O54" s="128">
        <f t="shared" si="5"/>
        <v>3006.4826103331466</v>
      </c>
      <c r="P54" s="128">
        <f t="shared" si="5"/>
        <v>16.939416261204201</v>
      </c>
      <c r="Q54" s="128">
        <f t="shared" si="5"/>
        <v>37230.454042414553</v>
      </c>
      <c r="R54" s="128">
        <f t="shared" si="5"/>
        <v>3212.707547383462</v>
      </c>
      <c r="S54" s="128">
        <f t="shared" si="5"/>
        <v>6549.8513228983174</v>
      </c>
      <c r="T54" s="128">
        <f t="shared" si="5"/>
        <v>3189.6884418508266</v>
      </c>
      <c r="U54" s="128">
        <f t="shared" si="5"/>
        <v>43.098628131321838</v>
      </c>
      <c r="V54" s="128">
        <f t="shared" si="5"/>
        <v>58.272133380000014</v>
      </c>
      <c r="W54" s="128">
        <f t="shared" si="5"/>
        <v>2106.0201756010001</v>
      </c>
      <c r="X54" s="128">
        <f t="shared" si="5"/>
        <v>168.8383504534942</v>
      </c>
      <c r="Y54" s="128">
        <f t="shared" si="5"/>
        <v>1684.3124145919446</v>
      </c>
      <c r="Z54" s="128">
        <f t="shared" si="5"/>
        <v>168.25933150851222</v>
      </c>
      <c r="AA54" s="128">
        <f t="shared" si="5"/>
        <v>936.21720141845776</v>
      </c>
      <c r="AB54" s="128">
        <f t="shared" si="5"/>
        <v>593.84092363345781</v>
      </c>
      <c r="AC54" s="128">
        <f t="shared" si="5"/>
        <v>1269.3531931337839</v>
      </c>
      <c r="AD54" s="128">
        <f t="shared" si="5"/>
        <v>819.08772368543714</v>
      </c>
      <c r="AE54" s="128">
        <f t="shared" si="5"/>
        <v>7386.4745849597048</v>
      </c>
      <c r="AF54" s="128">
        <f t="shared" si="5"/>
        <v>1448.0628890617227</v>
      </c>
      <c r="AG54" s="128">
        <f t="shared" si="5"/>
        <v>1374.5333122862542</v>
      </c>
      <c r="AH54" s="128">
        <f t="shared" si="5"/>
        <v>206.31938582822701</v>
      </c>
      <c r="AI54" s="128">
        <f t="shared" si="5"/>
        <v>103253.4331106618</v>
      </c>
      <c r="AJ54" s="129">
        <f>SUM(AJ6:AJ53)</f>
        <v>80229.83335147264</v>
      </c>
      <c r="AK54" s="129">
        <f t="shared" si="5"/>
        <v>9117.3181424357317</v>
      </c>
      <c r="AL54" s="129">
        <f t="shared" si="5"/>
        <v>21570.645289847205</v>
      </c>
      <c r="AM54" s="129">
        <f t="shared" si="5"/>
        <v>30687.963432282937</v>
      </c>
      <c r="AN54" s="129">
        <f t="shared" si="5"/>
        <v>0</v>
      </c>
      <c r="AO54" s="129">
        <f t="shared" si="5"/>
        <v>110917.79678375556</v>
      </c>
      <c r="AP54" s="129">
        <f t="shared" si="5"/>
        <v>91572.633589448043</v>
      </c>
      <c r="AQ54" s="129">
        <f t="shared" si="5"/>
        <v>-249.23588312683023</v>
      </c>
      <c r="AR54" s="129">
        <f t="shared" si="5"/>
        <v>86.499758</v>
      </c>
      <c r="AS54" s="129">
        <f t="shared" si="5"/>
        <v>91409.897464321213</v>
      </c>
      <c r="AT54" s="129">
        <f t="shared" si="5"/>
        <v>37296.999999999993</v>
      </c>
      <c r="AU54" s="129">
        <f t="shared" si="5"/>
        <v>10707.252139940227</v>
      </c>
      <c r="AV54" s="130">
        <f t="shared" si="5"/>
        <v>48004.252139940218</v>
      </c>
      <c r="AW54" s="129">
        <f t="shared" si="5"/>
        <v>353585.37949867884</v>
      </c>
    </row>
    <row r="55" spans="1:49" ht="13.5" customHeight="1" x14ac:dyDescent="0.25">
      <c r="A55" s="49" t="s">
        <v>1</v>
      </c>
      <c r="B55" s="94" t="s">
        <v>98</v>
      </c>
      <c r="C55" s="95">
        <f>[32]Supply!C53-Use!C54</f>
        <v>17787.477622726583</v>
      </c>
      <c r="D55" s="95">
        <f>[32]Supply!D53-Use!D54</f>
        <v>4031.9730662450206</v>
      </c>
      <c r="E55" s="95">
        <f>[32]Supply!E53-Use!E54</f>
        <v>6101.840276012852</v>
      </c>
      <c r="F55" s="97">
        <f>[32]Supply!F53-Use!F54</f>
        <v>1814.7192189222005</v>
      </c>
      <c r="G55" s="96">
        <f>[32]Supply!G53-Use!G54</f>
        <v>581.78910094578782</v>
      </c>
      <c r="H55" s="97">
        <f>[32]Supply!H53-Use!H54</f>
        <v>177.94628694116079</v>
      </c>
      <c r="I55" s="97">
        <f>[32]Supply!I53-Use!I54</f>
        <v>252.7697067707619</v>
      </c>
      <c r="J55" s="97">
        <f>[32]Supply!J53-Use!J54</f>
        <v>406.50626417248714</v>
      </c>
      <c r="K55" s="96">
        <f>[32]Supply!K53-Use!K54</f>
        <v>4557.3768094503939</v>
      </c>
      <c r="L55" s="96">
        <f>[32]Supply!L53-Use!L54</f>
        <v>557.54789977019504</v>
      </c>
      <c r="M55" s="96">
        <f>[32]Supply!M53-Use!M54</f>
        <v>3242.3180931369825</v>
      </c>
      <c r="N55" s="96">
        <f>[32]Supply!N53-Use!N54</f>
        <v>68.803930343305382</v>
      </c>
      <c r="O55" s="96">
        <f>[32]Supply!O53-Use!O54</f>
        <v>21573.285671646856</v>
      </c>
      <c r="P55" s="96">
        <f>[32]Supply!P53-Use!P54</f>
        <v>38.352863537628807</v>
      </c>
      <c r="Q55" s="96">
        <f>[32]Supply!Q53-Use!Q54</f>
        <v>26506.08215983813</v>
      </c>
      <c r="R55" s="96">
        <f>[32]Supply!R53-Use!R54</f>
        <v>13694.393772494084</v>
      </c>
      <c r="S55" s="96">
        <f>[32]Supply!S53-Use!S54</f>
        <v>9808.5711988173862</v>
      </c>
      <c r="T55" s="96">
        <f>[32]Supply!T53-Use!T54</f>
        <v>2177.678551399174</v>
      </c>
      <c r="U55" s="96">
        <f>[32]Supply!U53-Use!U54</f>
        <v>165.76155867498977</v>
      </c>
      <c r="V55" s="96">
        <f>[32]Supply!V53-Use!V54</f>
        <v>64.928291519999974</v>
      </c>
      <c r="W55" s="96">
        <f>[32]Supply!W53-Use!W54</f>
        <v>4038.9253285390005</v>
      </c>
      <c r="X55" s="96">
        <f>[32]Supply!X53-Use!X54</f>
        <v>249.12100554243133</v>
      </c>
      <c r="Y55" s="96">
        <f>[32]Supply!Y53-Use!Y54</f>
        <v>3332.2872153980552</v>
      </c>
      <c r="Z55" s="96">
        <f>[32]Supply!Z53-Use!Z54</f>
        <v>262.76494769148798</v>
      </c>
      <c r="AA55" s="96">
        <f>[32]Supply!AA53-Use!AA54</f>
        <v>5881.1468053372164</v>
      </c>
      <c r="AB55" s="96">
        <f>[32]Supply!AB53-Use!AB54</f>
        <v>2647.634883465299</v>
      </c>
      <c r="AC55" s="96">
        <f>[32]Supply!AC53-Use!AC54</f>
        <v>5331.8187722062157</v>
      </c>
      <c r="AD55" s="96">
        <f>[32]Supply!AD53-Use!AD54</f>
        <v>3033.4336155845463</v>
      </c>
      <c r="AE55" s="96">
        <f>[32]Supply!AE53-Use!AE54</f>
        <v>14421.711093609836</v>
      </c>
      <c r="AF55" s="96">
        <f>[32]Supply!AF53-Use!AF54</f>
        <v>5223.4238749742781</v>
      </c>
      <c r="AG55" s="96">
        <f>[32]Supply!AG53-Use!AG54</f>
        <v>2012.2533132636711</v>
      </c>
      <c r="AH55" s="96">
        <f>[32]Supply!AH53-Use!AH54</f>
        <v>621.926635171773</v>
      </c>
      <c r="AI55" s="98">
        <f>SUM(C55:AH55)</f>
        <v>160666.56983414982</v>
      </c>
      <c r="AJ55" s="36"/>
      <c r="AK55" s="36"/>
      <c r="AL55" s="36"/>
      <c r="AM55" s="36"/>
      <c r="AN55" s="36"/>
      <c r="AO55" s="36"/>
      <c r="AP55" s="36"/>
      <c r="AQ55" s="36"/>
      <c r="AR55" s="36"/>
      <c r="AS55" s="74"/>
      <c r="AT55" s="36"/>
      <c r="AU55" s="36"/>
      <c r="AV55" s="36"/>
      <c r="AW55" s="74"/>
    </row>
    <row r="56" spans="1:49" ht="13.5" customHeight="1" x14ac:dyDescent="0.25">
      <c r="A56" s="49" t="s">
        <v>1</v>
      </c>
      <c r="B56" s="99" t="s">
        <v>99</v>
      </c>
      <c r="C56" s="96">
        <v>1044.3688507643751</v>
      </c>
      <c r="D56" s="96">
        <v>1029.083060088193</v>
      </c>
      <c r="E56" s="100">
        <v>445.84425835304739</v>
      </c>
      <c r="F56" s="97">
        <v>648.62039468338878</v>
      </c>
      <c r="G56" s="96">
        <v>3.8260087312740785</v>
      </c>
      <c r="H56" s="96">
        <v>103.59821813031729</v>
      </c>
      <c r="I56" s="96">
        <v>63.779848200714291</v>
      </c>
      <c r="J56" s="96">
        <v>179.20863652600005</v>
      </c>
      <c r="K56" s="96">
        <v>1092.0776385425704</v>
      </c>
      <c r="L56" s="96">
        <v>117.21546919578026</v>
      </c>
      <c r="M56" s="96">
        <v>1428.5442675128045</v>
      </c>
      <c r="N56" s="96">
        <v>24.163268677764048</v>
      </c>
      <c r="O56" s="96">
        <v>1720.5837797386005</v>
      </c>
      <c r="P56" s="96">
        <v>16.587683939649903</v>
      </c>
      <c r="Q56" s="96">
        <v>15934.134050563171</v>
      </c>
      <c r="R56" s="96">
        <v>1352.5681055902039</v>
      </c>
      <c r="S56" s="96">
        <v>1145.0895765200994</v>
      </c>
      <c r="T56" s="96">
        <v>590.41036925750007</v>
      </c>
      <c r="U56" s="96">
        <v>31.32902802094674</v>
      </c>
      <c r="V56" s="96">
        <v>38.5</v>
      </c>
      <c r="W56" s="96">
        <v>1228.9891008280001</v>
      </c>
      <c r="X56" s="96"/>
      <c r="Y56" s="96">
        <v>451.49396669909999</v>
      </c>
      <c r="Z56" s="96">
        <v>38.792185128000014</v>
      </c>
      <c r="AA56" s="96">
        <v>753.15954254048097</v>
      </c>
      <c r="AB56" s="96">
        <v>476.17180157218837</v>
      </c>
      <c r="AC56" s="96">
        <v>6.6011719653399998</v>
      </c>
      <c r="AD56" s="96">
        <v>3.8525213392699835</v>
      </c>
      <c r="AE56" s="96">
        <v>10564.689868762885</v>
      </c>
      <c r="AF56" s="96">
        <v>3720.3640783641758</v>
      </c>
      <c r="AG56" s="96">
        <v>1579.5846114399999</v>
      </c>
      <c r="AH56" s="100">
        <v>16.56492042</v>
      </c>
      <c r="AI56" s="98">
        <f>SUM(C56:AH56)</f>
        <v>45849.796282095842</v>
      </c>
      <c r="AJ56" s="36"/>
      <c r="AK56" s="36"/>
      <c r="AL56" s="36"/>
      <c r="AM56" s="36"/>
      <c r="AN56" s="36"/>
      <c r="AO56" s="36"/>
      <c r="AP56" s="36"/>
      <c r="AQ56" s="36"/>
      <c r="AR56" s="36"/>
      <c r="AS56" s="74"/>
      <c r="AT56" s="36"/>
      <c r="AU56" s="36"/>
      <c r="AV56" s="36"/>
      <c r="AW56" s="74"/>
    </row>
    <row r="57" spans="1:49" ht="15" x14ac:dyDescent="0.25">
      <c r="A57" s="49" t="s">
        <v>1</v>
      </c>
      <c r="B57" s="94" t="s">
        <v>100</v>
      </c>
      <c r="C57" s="96"/>
      <c r="D57" s="96">
        <v>4.1163322403527722</v>
      </c>
      <c r="E57" s="96"/>
      <c r="F57" s="96">
        <v>5.4051699556949071</v>
      </c>
      <c r="G57" s="96">
        <v>0.95650218281851962</v>
      </c>
      <c r="H57" s="96">
        <v>0.51799109065158644</v>
      </c>
      <c r="I57" s="96">
        <v>0.70866498000793665</v>
      </c>
      <c r="J57" s="96">
        <v>1.2800616894714287</v>
      </c>
      <c r="K57" s="96">
        <v>13.65097048178213</v>
      </c>
      <c r="L57" s="96">
        <v>1.4651933649472533</v>
      </c>
      <c r="M57" s="96">
        <v>10.988802057790803</v>
      </c>
      <c r="N57" s="96">
        <v>0.18587129752126191</v>
      </c>
      <c r="O57" s="96">
        <v>24.579768281980005</v>
      </c>
      <c r="P57" s="96"/>
      <c r="Q57" s="96">
        <v>637.36536202252682</v>
      </c>
      <c r="R57" s="96">
        <v>169.07101319877549</v>
      </c>
      <c r="S57" s="96">
        <v>163.58422521715704</v>
      </c>
      <c r="T57" s="96">
        <v>1.0734733986500002</v>
      </c>
      <c r="U57" s="96">
        <v>0.20886018680631163</v>
      </c>
      <c r="V57" s="96">
        <v>1.1000000000000001</v>
      </c>
      <c r="W57" s="96">
        <v>61.449455041400007</v>
      </c>
      <c r="X57" s="96"/>
      <c r="Y57" s="96">
        <v>0.50165996299899995</v>
      </c>
      <c r="Z57" s="96">
        <v>4.3102427920000019E-2</v>
      </c>
      <c r="AA57" s="96">
        <v>0.62763295211706749</v>
      </c>
      <c r="AB57" s="96">
        <v>0.36628600120937571</v>
      </c>
      <c r="AC57" s="96">
        <v>0.66011719653400003</v>
      </c>
      <c r="AD57" s="96">
        <v>0.38525213392699836</v>
      </c>
      <c r="AE57" s="96"/>
      <c r="AF57" s="96"/>
      <c r="AG57" s="96"/>
      <c r="AH57" s="96">
        <v>8.2824602100000005E-2</v>
      </c>
      <c r="AI57" s="98">
        <f>SUM(C57:AH57)</f>
        <v>1100.3745919651406</v>
      </c>
      <c r="AJ57" s="36"/>
      <c r="AK57" s="36"/>
      <c r="AL57" s="36"/>
      <c r="AM57" s="36"/>
      <c r="AN57" s="36"/>
      <c r="AO57" s="36"/>
      <c r="AP57" s="36"/>
      <c r="AQ57" s="36"/>
      <c r="AR57" s="36"/>
      <c r="AS57" s="74"/>
      <c r="AT57" s="36"/>
      <c r="AU57" s="36"/>
      <c r="AV57" s="36"/>
      <c r="AW57" s="74"/>
    </row>
    <row r="58" spans="1:49" ht="15" x14ac:dyDescent="0.25">
      <c r="A58" s="49" t="s">
        <v>1</v>
      </c>
      <c r="B58" s="94" t="s">
        <v>101</v>
      </c>
      <c r="C58" s="96">
        <f>C55-C56-C59</f>
        <v>16116.487461503584</v>
      </c>
      <c r="D58" s="96">
        <f t="shared" ref="D58:AH58" si="6">D55-D56-D59</f>
        <v>3002.8900061568274</v>
      </c>
      <c r="E58" s="96">
        <f t="shared" si="6"/>
        <v>5321.6128238950187</v>
      </c>
      <c r="F58" s="96">
        <f t="shared" si="6"/>
        <v>1003.9437255679644</v>
      </c>
      <c r="G58" s="96">
        <f t="shared" si="6"/>
        <v>549.26802672995814</v>
      </c>
      <c r="H58" s="96">
        <f t="shared" si="6"/>
        <v>58.808336091295907</v>
      </c>
      <c r="I58" s="96">
        <f t="shared" si="6"/>
        <v>153.55660956965076</v>
      </c>
      <c r="J58" s="96">
        <f t="shared" si="6"/>
        <v>176.09516006762993</v>
      </c>
      <c r="K58" s="96">
        <f t="shared" si="6"/>
        <v>3192.2797612721806</v>
      </c>
      <c r="L58" s="96">
        <f t="shared" si="6"/>
        <v>381.72469597652469</v>
      </c>
      <c r="M58" s="96">
        <f t="shared" si="6"/>
        <v>934.66966100091372</v>
      </c>
      <c r="N58" s="96">
        <f t="shared" si="6"/>
        <v>35.347096789478236</v>
      </c>
      <c r="O58" s="96">
        <f t="shared" si="6"/>
        <v>16903.129698070654</v>
      </c>
      <c r="P58" s="96">
        <f t="shared" si="6"/>
        <v>15.130106022118943</v>
      </c>
      <c r="Q58" s="96">
        <f t="shared" si="6"/>
        <v>4198.294489049691</v>
      </c>
      <c r="R58" s="96">
        <f t="shared" si="6"/>
        <v>11496.470600910003</v>
      </c>
      <c r="S58" s="96">
        <f t="shared" si="6"/>
        <v>7027.6393701257175</v>
      </c>
      <c r="T58" s="96">
        <f t="shared" si="6"/>
        <v>889.5104730191739</v>
      </c>
      <c r="U58" s="96">
        <f t="shared" si="6"/>
        <v>123.98952131372745</v>
      </c>
      <c r="V58" s="96">
        <f t="shared" si="6"/>
        <v>18.728291519999971</v>
      </c>
      <c r="W58" s="96">
        <f t="shared" si="6"/>
        <v>2011.0933121728003</v>
      </c>
      <c r="X58" s="96">
        <f t="shared" si="6"/>
        <v>204.18022251373131</v>
      </c>
      <c r="Y58" s="96">
        <f t="shared" si="6"/>
        <v>2078.1373079005552</v>
      </c>
      <c r="Z58" s="96">
        <f t="shared" si="6"/>
        <v>223.97276256348795</v>
      </c>
      <c r="AA58" s="96">
        <f t="shared" si="6"/>
        <v>5002.4606723733214</v>
      </c>
      <c r="AB58" s="96">
        <f t="shared" si="6"/>
        <v>2134.8344817721727</v>
      </c>
      <c r="AC58" s="96">
        <f t="shared" si="6"/>
        <v>5325.217600240876</v>
      </c>
      <c r="AD58" s="96">
        <f t="shared" si="6"/>
        <v>3029.5810942452763</v>
      </c>
      <c r="AE58" s="96">
        <f t="shared" si="6"/>
        <v>99.042017281292829</v>
      </c>
      <c r="AF58" s="96">
        <f t="shared" si="6"/>
        <v>882.72671963679761</v>
      </c>
      <c r="AG58" s="96">
        <f t="shared" si="6"/>
        <v>94.898569100759801</v>
      </c>
      <c r="AH58" s="96">
        <f t="shared" si="6"/>
        <v>605.36171475177298</v>
      </c>
      <c r="AI58" s="98">
        <f>SUM(C58:AH58)</f>
        <v>93291.082389204952</v>
      </c>
      <c r="AJ58" s="36"/>
      <c r="AK58" s="36"/>
      <c r="AL58" s="36"/>
      <c r="AM58" s="36"/>
      <c r="AN58" s="36"/>
      <c r="AO58" s="36"/>
      <c r="AP58" s="36"/>
      <c r="AQ58" s="36"/>
      <c r="AR58" s="36"/>
      <c r="AS58" s="74"/>
      <c r="AT58" s="36"/>
      <c r="AU58" s="36"/>
      <c r="AV58" s="36"/>
      <c r="AW58" s="74"/>
    </row>
    <row r="59" spans="1:49" ht="15" x14ac:dyDescent="0.25">
      <c r="A59" s="49" t="s">
        <v>1</v>
      </c>
      <c r="B59" s="94" t="s">
        <v>102</v>
      </c>
      <c r="C59" s="96">
        <v>626.62131045862498</v>
      </c>
      <c r="D59" s="96"/>
      <c r="E59" s="96">
        <v>334.38319376478552</v>
      </c>
      <c r="F59" s="101">
        <v>162.1550986708472</v>
      </c>
      <c r="G59" s="101">
        <v>28.695065484555588</v>
      </c>
      <c r="H59" s="101">
        <v>15.539732719547592</v>
      </c>
      <c r="I59" s="101">
        <v>35.433249000396835</v>
      </c>
      <c r="J59" s="101">
        <v>51.202467578857153</v>
      </c>
      <c r="K59" s="101">
        <v>273.0194096356426</v>
      </c>
      <c r="L59" s="101">
        <v>58.607734597890129</v>
      </c>
      <c r="M59" s="96">
        <v>879.1041646232643</v>
      </c>
      <c r="N59" s="96">
        <v>9.2935648760630958</v>
      </c>
      <c r="O59" s="96">
        <v>2949.5721938376</v>
      </c>
      <c r="P59" s="96">
        <v>6.6350735758599608</v>
      </c>
      <c r="Q59" s="96">
        <v>6373.6536202252682</v>
      </c>
      <c r="R59" s="96">
        <v>845.35506599387736</v>
      </c>
      <c r="S59" s="96">
        <v>1635.8422521715704</v>
      </c>
      <c r="T59" s="96">
        <v>697.75770912250016</v>
      </c>
      <c r="U59" s="96">
        <v>10.443009340315582</v>
      </c>
      <c r="V59" s="96">
        <v>7.7000000000000011</v>
      </c>
      <c r="W59" s="96">
        <v>798.84291553820015</v>
      </c>
      <c r="X59" s="96">
        <v>44.940783028700018</v>
      </c>
      <c r="Y59" s="96">
        <v>802.65594079840002</v>
      </c>
      <c r="Z59" s="96"/>
      <c r="AA59" s="96">
        <v>125.5265904234135</v>
      </c>
      <c r="AB59" s="96">
        <v>36.62860012093757</v>
      </c>
      <c r="AC59" s="96"/>
      <c r="AD59" s="96"/>
      <c r="AE59" s="96">
        <v>3757.9792075656578</v>
      </c>
      <c r="AF59" s="96">
        <v>620.33307697330463</v>
      </c>
      <c r="AG59" s="96">
        <v>337.7701327229114</v>
      </c>
      <c r="AH59" s="96"/>
      <c r="AI59" s="98">
        <f>SUM(C59:AH59)</f>
        <v>21525.691162848994</v>
      </c>
      <c r="AJ59" s="36"/>
      <c r="AK59" s="36"/>
      <c r="AL59" s="36"/>
      <c r="AM59" s="36"/>
      <c r="AN59" s="36"/>
      <c r="AO59" s="36"/>
      <c r="AP59" s="36"/>
      <c r="AQ59" s="36"/>
      <c r="AR59" s="36"/>
      <c r="AS59" s="74"/>
      <c r="AT59" s="36"/>
      <c r="AU59" s="36"/>
      <c r="AV59" s="36"/>
      <c r="AW59" s="74"/>
    </row>
    <row r="60" spans="1:49" s="73" customFormat="1" ht="15" x14ac:dyDescent="0.25">
      <c r="A60" s="93" t="s">
        <v>1</v>
      </c>
      <c r="B60" s="125" t="s">
        <v>103</v>
      </c>
      <c r="C60" s="126">
        <f>C54+C55</f>
        <v>20944.06865232117</v>
      </c>
      <c r="D60" s="126">
        <f t="shared" ref="D60:AI60" si="7">D54+D55</f>
        <v>4116.3322403527718</v>
      </c>
      <c r="E60" s="126">
        <f t="shared" si="7"/>
        <v>11146.106458826185</v>
      </c>
      <c r="F60" s="126">
        <f t="shared" si="7"/>
        <v>5405.169955694907</v>
      </c>
      <c r="G60" s="126">
        <f t="shared" si="7"/>
        <v>956.5021828185196</v>
      </c>
      <c r="H60" s="126">
        <f t="shared" si="7"/>
        <v>517.99109065158643</v>
      </c>
      <c r="I60" s="126">
        <f t="shared" si="7"/>
        <v>708.60498000793666</v>
      </c>
      <c r="J60" s="126">
        <f t="shared" si="7"/>
        <v>1280.0616894714287</v>
      </c>
      <c r="K60" s="126">
        <f t="shared" si="7"/>
        <v>13650.983786880899</v>
      </c>
      <c r="L60" s="126">
        <f t="shared" si="7"/>
        <v>1465.1933649472533</v>
      </c>
      <c r="M60" s="126">
        <f t="shared" si="7"/>
        <v>10988.802057790803</v>
      </c>
      <c r="N60" s="126">
        <f t="shared" si="7"/>
        <v>185.87129752126191</v>
      </c>
      <c r="O60" s="126">
        <f t="shared" si="7"/>
        <v>24579.768281980003</v>
      </c>
      <c r="P60" s="126">
        <f t="shared" si="7"/>
        <v>55.292279798833007</v>
      </c>
      <c r="Q60" s="126">
        <f t="shared" si="7"/>
        <v>63736.536202252682</v>
      </c>
      <c r="R60" s="126">
        <f t="shared" si="7"/>
        <v>16907.101319877547</v>
      </c>
      <c r="S60" s="126">
        <f t="shared" si="7"/>
        <v>16358.422521715704</v>
      </c>
      <c r="T60" s="126">
        <f t="shared" si="7"/>
        <v>5367.3669932500006</v>
      </c>
      <c r="U60" s="126">
        <f t="shared" si="7"/>
        <v>208.86018680631162</v>
      </c>
      <c r="V60" s="126">
        <f t="shared" si="7"/>
        <v>123.20042489999999</v>
      </c>
      <c r="W60" s="126">
        <f t="shared" si="7"/>
        <v>6144.9455041400006</v>
      </c>
      <c r="X60" s="126">
        <f t="shared" si="7"/>
        <v>417.95935599592553</v>
      </c>
      <c r="Y60" s="126">
        <f t="shared" si="7"/>
        <v>5016.5996299899998</v>
      </c>
      <c r="Z60" s="126">
        <f t="shared" si="7"/>
        <v>431.02427920000019</v>
      </c>
      <c r="AA60" s="126">
        <f t="shared" si="7"/>
        <v>6817.3640067556744</v>
      </c>
      <c r="AB60" s="126">
        <f t="shared" si="7"/>
        <v>3241.4758070987568</v>
      </c>
      <c r="AC60" s="126">
        <f t="shared" si="7"/>
        <v>6601.1719653399996</v>
      </c>
      <c r="AD60" s="126">
        <f t="shared" si="7"/>
        <v>3852.5213392699834</v>
      </c>
      <c r="AE60" s="126">
        <f t="shared" si="7"/>
        <v>21808.185678569542</v>
      </c>
      <c r="AF60" s="126">
        <f t="shared" si="7"/>
        <v>6671.4867640360007</v>
      </c>
      <c r="AG60" s="126">
        <f t="shared" si="7"/>
        <v>3386.7866255499252</v>
      </c>
      <c r="AH60" s="126">
        <f t="shared" si="7"/>
        <v>828.24602100000004</v>
      </c>
      <c r="AI60" s="126">
        <f t="shared" si="7"/>
        <v>263920.0029448116</v>
      </c>
      <c r="AJ60" s="72"/>
      <c r="AK60" s="72"/>
      <c r="AL60" s="72"/>
      <c r="AM60" s="72"/>
      <c r="AN60" s="74"/>
      <c r="AO60" s="72"/>
      <c r="AP60" s="74"/>
      <c r="AQ60" s="72"/>
      <c r="AR60" s="74"/>
      <c r="AS60" s="74"/>
      <c r="AT60" s="74"/>
      <c r="AU60" s="72"/>
      <c r="AV60" s="72"/>
      <c r="AW60" s="72"/>
    </row>
    <row r="61" spans="1:49" s="73" customFormat="1" ht="15" x14ac:dyDescent="0.25">
      <c r="A61" s="7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77"/>
      <c r="P61" s="36"/>
      <c r="Q61" s="70"/>
      <c r="R61" s="70"/>
      <c r="S61" s="70"/>
      <c r="U61" s="36"/>
      <c r="V61" s="36"/>
      <c r="W61" s="70"/>
      <c r="X61" s="70"/>
      <c r="Y61" s="36"/>
      <c r="Z61" s="36"/>
      <c r="AA61" s="70"/>
      <c r="AB61" s="36"/>
      <c r="AC61" s="70"/>
      <c r="AD61" s="70"/>
      <c r="AE61" s="70"/>
      <c r="AF61" s="36"/>
      <c r="AG61" s="70"/>
      <c r="AH61" s="70"/>
      <c r="AI61" s="36"/>
      <c r="AJ61" s="72"/>
      <c r="AK61" s="72"/>
      <c r="AL61" s="72"/>
      <c r="AM61" s="72"/>
      <c r="AN61" s="36"/>
      <c r="AO61" s="72"/>
      <c r="AP61" s="36"/>
      <c r="AQ61" s="72"/>
      <c r="AR61" s="36"/>
      <c r="AS61" s="74"/>
      <c r="AT61" s="36"/>
      <c r="AU61" s="72"/>
      <c r="AV61" s="75"/>
      <c r="AW61" s="72"/>
    </row>
    <row r="62" spans="1:49" s="73" customFormat="1" ht="15" x14ac:dyDescent="0.25">
      <c r="A62" s="76"/>
      <c r="C62" s="78"/>
      <c r="D62" s="79"/>
      <c r="E62" s="72"/>
      <c r="F62" s="4"/>
      <c r="G62" s="4"/>
      <c r="H62" s="36"/>
      <c r="I62" s="36"/>
      <c r="J62" s="36"/>
      <c r="K62" s="36"/>
      <c r="L62" s="36"/>
      <c r="M62" s="36"/>
      <c r="N62" s="36"/>
      <c r="O62" s="36"/>
      <c r="P62" s="36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72"/>
      <c r="AI62" s="80"/>
      <c r="AN62" s="36"/>
      <c r="AP62" s="2"/>
      <c r="AR62" s="2"/>
      <c r="AS62" s="38"/>
      <c r="AT62" s="2"/>
      <c r="AV62" s="81"/>
    </row>
    <row r="63" spans="1:49" s="73" customFormat="1" ht="15" x14ac:dyDescent="0.25">
      <c r="A63" s="76"/>
      <c r="C63" s="78"/>
      <c r="D63" s="78"/>
      <c r="F63" s="4"/>
      <c r="G63" s="36"/>
      <c r="H63" s="36"/>
      <c r="I63" s="82"/>
      <c r="J63" s="82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H63" s="72"/>
      <c r="AI63" s="83"/>
      <c r="AN63" s="36"/>
      <c r="AP63" s="2"/>
      <c r="AR63" s="2"/>
      <c r="AS63" s="38"/>
      <c r="AT63" s="36"/>
      <c r="AV63" s="81"/>
    </row>
    <row r="64" spans="1:49" s="73" customFormat="1" ht="15" x14ac:dyDescent="0.25">
      <c r="A64" s="76"/>
      <c r="B64" s="72"/>
      <c r="C64" s="78"/>
      <c r="D64" s="78"/>
      <c r="E64" s="72"/>
      <c r="F64" s="4"/>
      <c r="G64" s="36"/>
      <c r="H64" s="36"/>
      <c r="I64" s="82"/>
      <c r="J64" s="82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84"/>
      <c r="AI64" s="2"/>
      <c r="AN64" s="36"/>
      <c r="AP64" s="2"/>
      <c r="AR64" s="2"/>
      <c r="AS64" s="38"/>
      <c r="AT64" s="2"/>
      <c r="AV64" s="81"/>
    </row>
    <row r="65" spans="1:48" s="73" customFormat="1" ht="15" x14ac:dyDescent="0.25">
      <c r="A65" s="76"/>
      <c r="C65" s="78"/>
      <c r="D65" s="78"/>
      <c r="E65" s="85"/>
      <c r="F65" s="4"/>
      <c r="G65" s="36"/>
      <c r="H65" s="36"/>
      <c r="I65" s="82"/>
      <c r="J65" s="86"/>
      <c r="K65" s="4"/>
      <c r="L65" s="4"/>
      <c r="M65" s="4"/>
      <c r="N65" s="4"/>
      <c r="O65" s="4"/>
      <c r="P65" s="4"/>
      <c r="Q65" s="4"/>
      <c r="R65" s="4"/>
      <c r="S65" s="87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I65" s="2"/>
      <c r="AN65" s="36"/>
      <c r="AP65" s="2"/>
      <c r="AR65" s="2"/>
      <c r="AS65" s="38"/>
      <c r="AT65" s="2"/>
      <c r="AV65" s="81"/>
    </row>
    <row r="66" spans="1:48" s="73" customFormat="1" ht="15" x14ac:dyDescent="0.25">
      <c r="A66" s="76"/>
      <c r="C66" s="78"/>
      <c r="D66" s="78"/>
      <c r="E66" s="88"/>
      <c r="F66" s="4"/>
      <c r="G66" s="36"/>
      <c r="H66" s="36"/>
      <c r="I66" s="82"/>
      <c r="J66" s="82"/>
      <c r="K66" s="4"/>
      <c r="L66" s="4"/>
      <c r="M66" s="4"/>
      <c r="N66" s="4"/>
      <c r="O66" s="89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I66" s="2"/>
      <c r="AN66" s="36"/>
      <c r="AP66" s="2"/>
      <c r="AR66" s="2"/>
      <c r="AS66" s="38"/>
      <c r="AT66" s="2"/>
      <c r="AV66" s="81"/>
    </row>
    <row r="67" spans="1:48" s="38" customFormat="1" x14ac:dyDescent="0.2">
      <c r="A67" s="2"/>
      <c r="B67" s="2"/>
      <c r="C67" s="2"/>
      <c r="D67" s="2"/>
      <c r="E67" s="2"/>
      <c r="F67" s="4"/>
      <c r="G67" s="36"/>
      <c r="H67" s="2"/>
      <c r="I67" s="82"/>
      <c r="J67" s="82"/>
      <c r="K67" s="4"/>
      <c r="L67" s="4"/>
      <c r="M67" s="4"/>
      <c r="N67" s="4"/>
      <c r="O67" s="90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36"/>
      <c r="AF67" s="2"/>
      <c r="AG67" s="2"/>
      <c r="AH67" s="2"/>
      <c r="AI67" s="2"/>
      <c r="AJ67" s="2"/>
      <c r="AK67" s="2"/>
      <c r="AL67" s="2"/>
      <c r="AM67" s="2"/>
      <c r="AN67" s="36"/>
      <c r="AO67" s="2"/>
      <c r="AP67" s="2"/>
      <c r="AQ67" s="2"/>
      <c r="AR67" s="2"/>
      <c r="AT67" s="2"/>
      <c r="AU67" s="2"/>
      <c r="AV67" s="2"/>
    </row>
    <row r="68" spans="1:48" s="38" customFormat="1" x14ac:dyDescent="0.2">
      <c r="A68" s="2"/>
      <c r="B68" s="2"/>
      <c r="C68" s="2"/>
      <c r="D68" s="2"/>
      <c r="E68" s="2"/>
      <c r="F68" s="4"/>
      <c r="G68" s="4"/>
      <c r="H68" s="4"/>
      <c r="I68" s="82"/>
      <c r="J68" s="82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2"/>
      <c r="AF68" s="2"/>
      <c r="AG68" s="2"/>
      <c r="AH68" s="135"/>
      <c r="AI68" s="91"/>
      <c r="AJ68" s="2"/>
      <c r="AK68" s="2"/>
      <c r="AL68" s="2"/>
      <c r="AM68" s="2"/>
      <c r="AN68" s="36"/>
      <c r="AO68" s="2"/>
      <c r="AP68" s="2"/>
      <c r="AQ68" s="2"/>
      <c r="AR68" s="2"/>
      <c r="AT68" s="2"/>
      <c r="AU68" s="2"/>
      <c r="AV68" s="2"/>
    </row>
    <row r="69" spans="1:48" s="38" customFormat="1" x14ac:dyDescent="0.2">
      <c r="A69" s="2"/>
      <c r="B69" s="2"/>
      <c r="C69" s="2"/>
      <c r="D69" s="2"/>
      <c r="E69" s="2"/>
      <c r="F69" s="4"/>
      <c r="G69" s="4"/>
      <c r="H69" s="4"/>
      <c r="I69" s="82"/>
      <c r="J69" s="82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36"/>
      <c r="AF69" s="2"/>
      <c r="AG69" s="2"/>
      <c r="AH69" s="135"/>
      <c r="AI69" s="91"/>
      <c r="AJ69" s="2"/>
      <c r="AK69" s="2"/>
      <c r="AL69" s="2"/>
      <c r="AM69" s="2"/>
      <c r="AN69" s="36"/>
      <c r="AO69" s="2"/>
      <c r="AP69" s="2"/>
      <c r="AQ69" s="2"/>
      <c r="AR69" s="2"/>
      <c r="AT69" s="2"/>
      <c r="AU69" s="2"/>
      <c r="AV69" s="2"/>
    </row>
    <row r="78" spans="1:48" s="38" customForma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T78" s="2"/>
      <c r="AU78" s="2"/>
      <c r="AV78" s="2"/>
    </row>
    <row r="83" spans="8:49" s="4" customFormat="1" x14ac:dyDescent="0.2">
      <c r="H83" s="9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38"/>
      <c r="AT83" s="2"/>
      <c r="AU83" s="2"/>
      <c r="AV83" s="2"/>
      <c r="AW83" s="38"/>
    </row>
  </sheetData>
  <mergeCells count="2">
    <mergeCell ref="A4:A5"/>
    <mergeCell ref="AH68:AH69"/>
  </mergeCells>
  <conditionalFormatting sqref="C58:AH58">
    <cfRule type="cellIs" dxfId="0" priority="1" stopIfTrue="1" operator="lessThan">
      <formula>0</formula>
    </cfRule>
  </conditionalFormatting>
  <pageMargins left="0.70000000000000007" right="0.70000000000000007" top="0.75" bottom="0.75" header="0.30000000000000004" footer="0.30000000000000004"/>
  <pageSetup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Supply</vt:lpstr>
      <vt:lpstr>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2023-08-31T09:52:09Z</dcterms:created>
  <dcterms:modified xsi:type="dcterms:W3CDTF">2023-09-01T08:16:10Z</dcterms:modified>
</cp:coreProperties>
</file>